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nmo-my.sharepoint.com/personal/tj_insamlingskontroll_se/Documents/Skrivbordet/"/>
    </mc:Choice>
  </mc:AlternateContent>
  <xr:revisionPtr revIDLastSave="38" documentId="8_{AB0984E9-1A35-41AF-BDB2-6BB4A3ED50B0}" xr6:coauthVersionLast="47" xr6:coauthVersionMax="47" xr10:uidLastSave="{90441E5A-680E-4F72-BF2F-CC6DB7CE4195}"/>
  <bookViews>
    <workbookView xWindow="-120" yWindow="-120" windowWidth="38640" windowHeight="15720" xr2:uid="{00000000-000D-0000-FFFF-FFFF00000000}"/>
  </bookViews>
  <sheets>
    <sheet name="RR &amp; BR" sheetId="2" r:id="rId1"/>
    <sheet name="Nyckeltal" sheetId="1" r:id="rId2"/>
    <sheet name="Notförklaringar" sheetId="4" r:id="rId3"/>
    <sheet name="Ska gömmas" sheetId="5" state="hidden" r:id="rId4"/>
  </sheets>
  <definedNames>
    <definedName name="_xlnm.Print_Area" localSheetId="2">Notförklaringar!$A$1:$C$33</definedName>
    <definedName name="_xlnm.Print_Area" localSheetId="1">Nyckeltal!$A$1:$J$35</definedName>
    <definedName name="_xlnm.Print_Area" localSheetId="0">'RR &amp; BR'!$A$1:$C$54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A13" i="4" s="1"/>
  <c r="A5" i="4"/>
  <c r="F5" i="1"/>
  <c r="E23" i="1"/>
  <c r="A16" i="4" s="1"/>
  <c r="E21" i="1"/>
  <c r="F21" i="1" s="1"/>
  <c r="E19" i="1"/>
  <c r="F19" i="1" s="1"/>
  <c r="C13" i="1"/>
  <c r="A50" i="2"/>
  <c r="B16" i="2"/>
  <c r="C10" i="1"/>
  <c r="E10" i="1" s="1"/>
  <c r="A10" i="4" s="1"/>
  <c r="C9" i="2"/>
  <c r="C16" i="2"/>
  <c r="B9" i="2"/>
  <c r="D10" i="1"/>
  <c r="B18" i="4"/>
  <c r="C2" i="4"/>
  <c r="A2" i="4"/>
  <c r="C36" i="2"/>
  <c r="B36" i="2"/>
  <c r="C2" i="1"/>
  <c r="A2" i="1"/>
  <c r="B27" i="2"/>
  <c r="B31" i="2" s="1"/>
  <c r="C11" i="1" s="1"/>
  <c r="E11" i="1" s="1"/>
  <c r="A11" i="4" s="1"/>
  <c r="D25" i="2"/>
  <c r="D24" i="2"/>
  <c r="D9" i="2"/>
  <c r="C27" i="2"/>
  <c r="C31" i="2" s="1"/>
  <c r="F11" i="1" l="1"/>
  <c r="F23" i="1"/>
  <c r="A15" i="4"/>
  <c r="A14" i="4"/>
  <c r="F10" i="1"/>
  <c r="F13" i="1"/>
  <c r="D27" i="2"/>
  <c r="C18" i="2"/>
  <c r="D6" i="1"/>
  <c r="C6" i="1"/>
  <c r="E6" i="1" s="1"/>
  <c r="F6" i="1" s="1"/>
  <c r="D11" i="1"/>
  <c r="B18" i="2"/>
  <c r="A6" i="4" l="1"/>
  <c r="D4" i="1"/>
  <c r="C38" i="2"/>
  <c r="C42" i="2" s="1"/>
  <c r="D8" i="1"/>
  <c r="D7" i="1"/>
  <c r="C4" i="1"/>
  <c r="E4" i="1" s="1"/>
  <c r="F4" i="1" s="1"/>
  <c r="B38" i="2"/>
  <c r="B42" i="2" s="1"/>
  <c r="D17" i="2"/>
  <c r="C12" i="1"/>
  <c r="E12" i="1" s="1"/>
  <c r="C7" i="1"/>
  <c r="E7" i="1" s="1"/>
  <c r="C8" i="1"/>
  <c r="E8" i="1" s="1"/>
  <c r="A7" i="4" l="1"/>
  <c r="F7" i="1"/>
  <c r="A8" i="4"/>
  <c r="F8" i="1"/>
  <c r="F12" i="1"/>
  <c r="A12" i="4"/>
  <c r="C9" i="1"/>
  <c r="E9" i="1" s="1"/>
  <c r="A4" i="4"/>
  <c r="C5" i="1"/>
  <c r="A9" i="4" l="1"/>
  <c r="F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Kommentar</author>
    <author>John Dahlin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Ange organisationens namn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Ange organisationsnr.</t>
        </r>
      </text>
    </comment>
    <comment ref="A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Med privatpersoner menas ej företag.</t>
        </r>
      </text>
    </comment>
    <comment ref="A47" authorId="1" shapeId="0" xr:uid="{685D4EB6-0FC0-4F69-8C45-664DB70557FE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Som beskrivs i anvisningar utgör ändamålsbestämda medel i regel fritt eget kapital.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Dahlin</author>
  </authors>
  <commentList>
    <comment ref="F1" authorId="0" shapeId="0" xr:uid="{0B17E9BB-8218-492F-BAF8-E6E74529014E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Endast vägledning vid notutfall, vid utskrift skall kolumnen exkluderas.</t>
        </r>
      </text>
    </comment>
    <comment ref="G1" authorId="0" shapeId="0" xr:uid="{C1FDF91D-8744-4B7F-93C3-B5C3EBE419E9}">
      <text>
        <r>
          <rPr>
            <b/>
            <sz val="9"/>
            <color indexed="81"/>
            <rFont val="Tahoma"/>
            <family val="2"/>
          </rPr>
          <t>John Dahlin:</t>
        </r>
        <r>
          <rPr>
            <sz val="9"/>
            <color indexed="81"/>
            <rFont val="Tahoma"/>
            <family val="2"/>
          </rPr>
          <t xml:space="preserve">
Denna kolumn göms.</t>
        </r>
      </text>
    </comment>
    <comment ref="C16" authorId="0" shapeId="0" xr:uid="{F379C9C2-2D57-4940-A6E2-6C5168FD459F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Med rapport/PM menas ej revisionsberättelse.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Kommentar</author>
  </authors>
  <commentList>
    <comment ref="C2" authorId="0" shapeId="0" xr:uid="{5D210F14-8161-4C7D-B622-0D62BBC32728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Överförs automatiskt från RR-blanketten</t>
        </r>
      </text>
    </comment>
    <comment ref="A17" authorId="0" shapeId="0" xr:uid="{C5DCD1B8-E176-4D58-8ACC-7D5F9B3819C2}">
      <text>
        <r>
          <rPr>
            <b/>
            <sz val="9"/>
            <color indexed="81"/>
            <rFont val="Tahoma"/>
            <family val="2"/>
          </rPr>
          <t>Kommentar:</t>
        </r>
        <r>
          <rPr>
            <sz val="9"/>
            <color indexed="81"/>
            <rFont val="Tahoma"/>
            <family val="2"/>
          </rPr>
          <t xml:space="preserve">
Om förklaring ej ryms inom angiven ruta, eller om ytterligare uppgifter vill lämnas, ges förklaring på separat blad som biläggs blanketterna, med hänvisning till bilaga i aktuell ruta nedan.</t>
        </r>
      </text>
    </comment>
  </commentList>
</comments>
</file>

<file path=xl/sharedStrings.xml><?xml version="1.0" encoding="utf-8"?>
<sst xmlns="http://schemas.openxmlformats.org/spreadsheetml/2006/main" count="114" uniqueCount="104">
  <si>
    <t>Organisationens namn</t>
  </si>
  <si>
    <t>Organisationsnr:</t>
  </si>
  <si>
    <t>(Belopp anges i Tkr)</t>
  </si>
  <si>
    <t>bara eknomiansvari sign på andra raden till höger i nyckeltal</t>
  </si>
  <si>
    <t>Tkr</t>
  </si>
  <si>
    <t>ändra längst ner till styrelses ordförande eller annan firatecknare/verklig huvudman (vice ordförande)</t>
  </si>
  <si>
    <t>Verksamhetsintäkter från privatpersoner</t>
  </si>
  <si>
    <t>Lägg till rullgardin - har ni beskrivit a) b) c) ändamål, effekt mm främjande och måluppfyllelse</t>
  </si>
  <si>
    <t>R010 Gåvor från privatpersoner</t>
  </si>
  <si>
    <t>Gåvor från privatpersoner</t>
  </si>
  <si>
    <t>R040 Försäljning av varor och tjänster</t>
  </si>
  <si>
    <t>R050 Insamling med gåvobevis</t>
  </si>
  <si>
    <t>R070 Summa intäkter från privatpersoner</t>
  </si>
  <si>
    <t>Summa intäkter från privatpersoner, "nyckeltal 2 ska stå gåvor från priatpersoner"</t>
  </si>
  <si>
    <t>Verksamhetsintäkter från övriga</t>
  </si>
  <si>
    <t>Nyckeltal 5b sätt beloppsgräns på 1 mkr samt lägg till NOTutfall på 10% istället för 5%, ta bort 6 och 7</t>
  </si>
  <si>
    <t>R080 Bidrag från myndigheter</t>
  </si>
  <si>
    <t>summa intäkter från övriga på r150</t>
  </si>
  <si>
    <t>R090 Gåvor och bidrag från organisationer</t>
  </si>
  <si>
    <t>EV. lägga till soliditetsmått istället för fritt/ tot kostnader</t>
  </si>
  <si>
    <t>R091 (Upplysning: varav erhållet från annan 90-konto org.)</t>
  </si>
  <si>
    <t>11. +- inom parantes</t>
  </si>
  <si>
    <t>R092 (Upplysning: varav erhållet från närstående org.)</t>
  </si>
  <si>
    <t xml:space="preserve">Ange ja eller nej om pm från reviosor har avlämnats och </t>
  </si>
  <si>
    <t>R095 Gåvor och bidrag från övriga företag</t>
  </si>
  <si>
    <t>Har kontoinnehavare mottagande organisationer, ja eller nej + hänvisa till blankett</t>
  </si>
  <si>
    <t>R100 Summa verksamhetsintäkter från övriga</t>
  </si>
  <si>
    <t>R130 Övriga verksamhetsintäkter</t>
  </si>
  <si>
    <t>R150 Summa verksamhetsintäkter</t>
  </si>
  <si>
    <t xml:space="preserve">R200 Ändamålskostnader </t>
  </si>
  <si>
    <t>R202 (Upplysning: varav lämnat till närstående org.)</t>
  </si>
  <si>
    <t>Insamlingskostnader (privatpersoner)</t>
  </si>
  <si>
    <t>R210 Direkta kostnader vid försäljning av varor/tjänster</t>
  </si>
  <si>
    <t>R220 Direkta kostnader vid "insamling med gåvobevis"</t>
  </si>
  <si>
    <t>R230 Insamlingskostnader vid insamling från privatpersoner</t>
  </si>
  <si>
    <t>R240 Summa insamlingskostnader</t>
  </si>
  <si>
    <t>R250 Insamlingskostnader från juridisk person</t>
  </si>
  <si>
    <t>R260 Övriga administrationskostnader</t>
  </si>
  <si>
    <t>Resultat från finansiella investeringar</t>
  </si>
  <si>
    <t>R285 Netto av resultat från finansiella placeringar</t>
  </si>
  <si>
    <t>R295 Summa resultat från finansiella investeringar</t>
  </si>
  <si>
    <t>R300 Resultat efter finansiella poster</t>
  </si>
  <si>
    <t>R310 Skattekostnad och dispositioner</t>
  </si>
  <si>
    <t xml:space="preserve">R315 Årets resultat </t>
  </si>
  <si>
    <t>Balansräkning</t>
  </si>
  <si>
    <t>T100 Summa tillgångar</t>
  </si>
  <si>
    <t>E100 Summa bundet eget kapital</t>
  </si>
  <si>
    <t>E101 Summa fritt eget kapital</t>
  </si>
  <si>
    <t>S100 Summa skulder</t>
  </si>
  <si>
    <t>Nyckeltal %</t>
  </si>
  <si>
    <t>1. Adm.kostnader (inkl. insamlingskostnader)/Totala intäkter</t>
  </si>
  <si>
    <t>2. Insamlingskostnader/Gåvor från privatperson</t>
  </si>
  <si>
    <t>3. Övriga Adm.kostnader/Totala intäkter</t>
  </si>
  <si>
    <t>4. Ändamålskostnader/Totala intäkter</t>
  </si>
  <si>
    <t>På följande frågor svaras ja/nej (förtydliganden finns i anvisningarna)</t>
  </si>
  <si>
    <t>Är följande angivet i förvaltningsberättelsen?</t>
  </si>
  <si>
    <t xml:space="preserve">a) hur ändamålsarbetet har bedrivits </t>
  </si>
  <si>
    <t xml:space="preserve">b) vilket resultat som uppnåtts </t>
  </si>
  <si>
    <t xml:space="preserve">c) vilka effekter som ändamålsarbetet bidragit med </t>
  </si>
  <si>
    <t>Kontaktperson:</t>
  </si>
  <si>
    <t>Ekonomiansvarig</t>
  </si>
  <si>
    <r>
      <t xml:space="preserve">Förklaring till avvikande nyckeltal </t>
    </r>
    <r>
      <rPr>
        <sz val="11"/>
        <rFont val="Arial"/>
        <family val="2"/>
      </rPr>
      <t>(skrivs in om "NOT" uppkommit t.h. om resp nyckeltal)</t>
    </r>
  </si>
  <si>
    <t>Ev övriga notupplysningar/förklaringar</t>
  </si>
  <si>
    <t>EK</t>
  </si>
  <si>
    <t>Övriga upplysningar (frivilligt)</t>
  </si>
  <si>
    <t>Ja</t>
  </si>
  <si>
    <t>Nej</t>
  </si>
  <si>
    <t xml:space="preserve">Nej </t>
  </si>
  <si>
    <t>Inga Mottagre</t>
  </si>
  <si>
    <t>Styrelsens ordförande/kassör</t>
  </si>
  <si>
    <t>Kassör/ekonomiansvarig</t>
  </si>
  <si>
    <t>Resultaträkning</t>
  </si>
  <si>
    <t>R280 Netto av ränteintäkter, utdelning och räntekostnader.</t>
  </si>
  <si>
    <t>Har rapport/PM lämnats från revisor till organisationen under året?</t>
  </si>
  <si>
    <t>Datum</t>
  </si>
  <si>
    <t>(Belopp anges i absoluta tusentals kronor)</t>
  </si>
  <si>
    <t>1.1 Nyckeltalet överstiger 25% båda åren</t>
  </si>
  <si>
    <t>4.1 Nyckeltalet understiger 75% båda åren</t>
  </si>
  <si>
    <t>5. Insamlingskostnad för juridisk person/erh bidrag juridisk person</t>
  </si>
  <si>
    <t>6. Fritt eget kapital/Totala kostnader</t>
  </si>
  <si>
    <t>8. Förändring insamlingskostnader inkl. övriga administrationskostnader (+/-)</t>
  </si>
  <si>
    <t>Styrelsens ordförande</t>
  </si>
  <si>
    <t>Härmed intygas att ovanstående uppgifter samt resultat- och balansräkning överenssstämmer med organisationens räkenskaper</t>
  </si>
  <si>
    <t>E-post kontaktperson:</t>
  </si>
  <si>
    <t>Telefon nr kontaktperson:</t>
  </si>
  <si>
    <t>E-post ekonomiansvarig (om ej samma som kontaktperson):</t>
  </si>
  <si>
    <t xml:space="preserve">Varför har notutslag fallit ut
</t>
  </si>
  <si>
    <t>Organisationens namn:</t>
  </si>
  <si>
    <t>Adm.kostnader bör inte utgöra mer än 25% av totala intäkter, vid avvikelse ska det förklaras varför så är fallet.</t>
  </si>
  <si>
    <t>Om nyckeltalet överstiger 25% två år i rad ska det även inkluderas förklaring på hur nyckeltalet ska sänkas framgent.</t>
  </si>
  <si>
    <t>Insamlingskostnader i relation till gåvor bör inte överstiga 25% för att vara effektiv.</t>
  </si>
  <si>
    <t>Övriga adm.kostnader bör inte utgöra mer än 15% av totala intäkter, vid avvikelse ska det förklaras varför så är fallet.</t>
  </si>
  <si>
    <t>Antagandet är att intäkterna skall användas till ändamålet, om ändamålskostnaderna understiger 75% av intäkterna ska det förklaras varför.</t>
  </si>
  <si>
    <t>Om nyckeltalet understiger 75% två år i rad ska det även inkluderas en åtgärdsplan för hur detta ska åtgärdas framgent.</t>
  </si>
  <si>
    <t>Antagandet är att det finns kostnader relaterade till insamling från juridiska personer. I det fallet intäkter finns men kostnader saknas ska förhållandet förklaras.</t>
  </si>
  <si>
    <t>Fritt EK bör vara tillräckligt stort för att säkra framtida drift men kapitalet skall även användas till ändamålet. Ett spann om 10-150% är i regel rimligt.</t>
  </si>
  <si>
    <t>Verksamhetsintäkter förväntas inte förändras med mer än +-30% under ett år. I sådant fall ska förhållandet förklaras.</t>
  </si>
  <si>
    <t>7. Förändring verksamhetsintäkter (+/-)</t>
  </si>
  <si>
    <t>Insamlingskostnader inkl. övriga administrationskostnader förväntas inte förändras med mer än +-30% under ett år. I sådant fall ska förhållandet förklaras.</t>
  </si>
  <si>
    <t>Varför är detta ej angivet i förvaltningsberättelsen? Beskriv under utrymme i nästa flik.</t>
  </si>
  <si>
    <t xml:space="preserve">Namnförtydligande: </t>
  </si>
  <si>
    <t>Namnförtydligande:</t>
  </si>
  <si>
    <r>
      <t>Länk:</t>
    </r>
    <r>
      <rPr>
        <b/>
        <i/>
        <sz val="10.5"/>
        <rFont val="Arial"/>
        <family val="2"/>
      </rPr>
      <t xml:space="preserve"> </t>
    </r>
    <r>
      <rPr>
        <i/>
        <sz val="10.5"/>
        <rFont val="Arial"/>
        <family val="2"/>
      </rPr>
      <t>Svensk Insamlingskontrolls anvisningar till årsredovisning och rapportpaket för verksamhetsåret 2023.</t>
    </r>
  </si>
  <si>
    <t>R270 Summa administrationskostnader (inkl insamligskostn.)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</si>
</sst>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FF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8"/>
      <name val="Arial"/>
      <family val="2"/>
    </font>
    <font>
      <b/>
      <i/>
      <sz val="10.5"/>
      <name val="Arial"/>
      <family val="2"/>
    </font>
    <font>
      <i/>
      <sz val="10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</cellStyleXfs>
  <cellXfs count="187">
    <xf numFmtId="0" fontId="0" fillId="0" borderId="0" xfId="0"/>
    <xf numFmtId="0" fontId="6" fillId="0" borderId="0" xfId="0" applyFont="1"/>
    <xf numFmtId="3" fontId="0" fillId="0" borderId="0" xfId="0" applyNumberFormat="1"/>
    <xf numFmtId="0" fontId="5" fillId="0" borderId="0" xfId="0" applyFont="1"/>
    <xf numFmtId="0" fontId="3" fillId="0" borderId="0" xfId="0" applyFont="1"/>
    <xf numFmtId="0" fontId="7" fillId="0" borderId="0" xfId="0" applyFont="1"/>
    <xf numFmtId="0" fontId="11" fillId="0" borderId="0" xfId="0" applyFont="1"/>
    <xf numFmtId="0" fontId="11" fillId="0" borderId="1" xfId="0" applyFont="1" applyBorder="1"/>
    <xf numFmtId="0" fontId="0" fillId="0" borderId="0" xfId="0" applyAlignment="1">
      <alignment horizontal="right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9" fontId="11" fillId="0" borderId="2" xfId="1" applyFont="1" applyBorder="1" applyAlignment="1" applyProtection="1">
      <alignment horizontal="right"/>
    </xf>
    <xf numFmtId="0" fontId="11" fillId="0" borderId="14" xfId="0" applyFont="1" applyBorder="1"/>
    <xf numFmtId="3" fontId="11" fillId="0" borderId="5" xfId="0" applyNumberFormat="1" applyFont="1" applyBorder="1" applyProtection="1">
      <protection locked="0"/>
    </xf>
    <xf numFmtId="3" fontId="4" fillId="0" borderId="5" xfId="0" applyNumberFormat="1" applyFont="1" applyBorder="1"/>
    <xf numFmtId="3" fontId="12" fillId="0" borderId="5" xfId="0" applyNumberFormat="1" applyFont="1" applyBorder="1" applyProtection="1">
      <protection locked="0"/>
    </xf>
    <xf numFmtId="3" fontId="4" fillId="2" borderId="5" xfId="0" applyNumberFormat="1" applyFont="1" applyFill="1" applyBorder="1"/>
    <xf numFmtId="3" fontId="4" fillId="0" borderId="5" xfId="0" applyNumberFormat="1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4" fillId="0" borderId="24" xfId="0" applyFont="1" applyBorder="1"/>
    <xf numFmtId="0" fontId="2" fillId="0" borderId="17" xfId="0" applyFont="1" applyBorder="1" applyProtection="1">
      <protection locked="0"/>
    </xf>
    <xf numFmtId="0" fontId="10" fillId="0" borderId="17" xfId="0" applyFont="1" applyBorder="1" applyAlignment="1" applyProtection="1">
      <alignment horizontal="right"/>
      <protection locked="0"/>
    </xf>
    <xf numFmtId="0" fontId="2" fillId="0" borderId="17" xfId="0" applyFont="1" applyBorder="1"/>
    <xf numFmtId="0" fontId="4" fillId="0" borderId="17" xfId="0" applyFont="1" applyBorder="1"/>
    <xf numFmtId="0" fontId="11" fillId="0" borderId="17" xfId="0" applyFont="1" applyBorder="1"/>
    <xf numFmtId="0" fontId="12" fillId="0" borderId="17" xfId="0" applyFont="1" applyBorder="1"/>
    <xf numFmtId="0" fontId="4" fillId="2" borderId="17" xfId="0" applyFont="1" applyFill="1" applyBorder="1"/>
    <xf numFmtId="0" fontId="1" fillId="0" borderId="0" xfId="0" applyFont="1"/>
    <xf numFmtId="0" fontId="18" fillId="0" borderId="17" xfId="0" applyFont="1" applyBorder="1"/>
    <xf numFmtId="0" fontId="19" fillId="0" borderId="17" xfId="0" applyFont="1" applyBorder="1"/>
    <xf numFmtId="0" fontId="11" fillId="0" borderId="0" xfId="0" applyFont="1" applyAlignment="1">
      <alignment wrapText="1"/>
    </xf>
    <xf numFmtId="0" fontId="4" fillId="3" borderId="14" xfId="0" applyFont="1" applyFill="1" applyBorder="1"/>
    <xf numFmtId="0" fontId="4" fillId="3" borderId="0" xfId="0" applyFont="1" applyFill="1"/>
    <xf numFmtId="0" fontId="4" fillId="3" borderId="16" xfId="0" applyFont="1" applyFill="1" applyBorder="1"/>
    <xf numFmtId="3" fontId="4" fillId="0" borderId="14" xfId="0" applyNumberFormat="1" applyFont="1" applyBorder="1"/>
    <xf numFmtId="0" fontId="11" fillId="0" borderId="0" xfId="0" applyFont="1" applyAlignment="1">
      <alignment vertical="top" wrapText="1"/>
    </xf>
    <xf numFmtId="0" fontId="11" fillId="0" borderId="16" xfId="0" applyFont="1" applyBorder="1" applyAlignment="1">
      <alignment vertical="top" wrapText="1"/>
    </xf>
    <xf numFmtId="3" fontId="11" fillId="0" borderId="0" xfId="0" applyNumberFormat="1" applyFont="1" applyAlignment="1" applyProtection="1">
      <alignment vertical="top" wrapText="1"/>
      <protection locked="0"/>
    </xf>
    <xf numFmtId="3" fontId="11" fillId="0" borderId="16" xfId="0" applyNumberFormat="1" applyFont="1" applyBorder="1" applyAlignment="1" applyProtection="1">
      <alignment vertical="top" wrapText="1"/>
      <protection locked="0"/>
    </xf>
    <xf numFmtId="0" fontId="4" fillId="0" borderId="40" xfId="0" applyFont="1" applyBorder="1" applyProtection="1">
      <protection locked="0"/>
    </xf>
    <xf numFmtId="0" fontId="9" fillId="0" borderId="36" xfId="0" applyFont="1" applyBorder="1"/>
    <xf numFmtId="0" fontId="11" fillId="0" borderId="22" xfId="0" applyFont="1" applyBorder="1"/>
    <xf numFmtId="9" fontId="20" fillId="0" borderId="0" xfId="1" applyFont="1"/>
    <xf numFmtId="0" fontId="20" fillId="0" borderId="0" xfId="0" applyFont="1" applyProtection="1">
      <protection locked="0"/>
    </xf>
    <xf numFmtId="0" fontId="21" fillId="0" borderId="0" xfId="0" applyFont="1"/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 applyProtection="1">
      <alignment horizontal="right"/>
      <protection locked="0"/>
    </xf>
    <xf numFmtId="0" fontId="22" fillId="4" borderId="0" xfId="2" applyProtection="1">
      <protection locked="0"/>
    </xf>
    <xf numFmtId="0" fontId="23" fillId="5" borderId="0" xfId="3" applyProtection="1">
      <protection locked="0"/>
    </xf>
    <xf numFmtId="4" fontId="7" fillId="0" borderId="0" xfId="0" applyNumberFormat="1" applyFont="1"/>
    <xf numFmtId="0" fontId="22" fillId="4" borderId="0" xfId="2"/>
    <xf numFmtId="0" fontId="10" fillId="0" borderId="18" xfId="0" applyFont="1" applyBorder="1" applyAlignment="1">
      <alignment horizontal="right"/>
    </xf>
    <xf numFmtId="3" fontId="11" fillId="0" borderId="18" xfId="0" applyNumberFormat="1" applyFont="1" applyBorder="1" applyProtection="1">
      <protection locked="0"/>
    </xf>
    <xf numFmtId="3" fontId="4" fillId="0" borderId="18" xfId="0" applyNumberFormat="1" applyFont="1" applyBorder="1"/>
    <xf numFmtId="3" fontId="12" fillId="0" borderId="18" xfId="0" applyNumberFormat="1" applyFont="1" applyBorder="1" applyProtection="1">
      <protection locked="0"/>
    </xf>
    <xf numFmtId="3" fontId="4" fillId="2" borderId="18" xfId="0" applyNumberFormat="1" applyFont="1" applyFill="1" applyBorder="1"/>
    <xf numFmtId="3" fontId="4" fillId="0" borderId="18" xfId="0" applyNumberFormat="1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0" fillId="0" borderId="18" xfId="0" applyFont="1" applyBorder="1" applyAlignment="1" applyProtection="1">
      <alignment horizontal="right"/>
      <protection locked="0"/>
    </xf>
    <xf numFmtId="3" fontId="24" fillId="0" borderId="0" xfId="0" applyNumberFormat="1" applyFont="1"/>
    <xf numFmtId="0" fontId="1" fillId="0" borderId="0" xfId="0" applyFont="1" applyProtection="1">
      <protection locked="0"/>
    </xf>
    <xf numFmtId="0" fontId="18" fillId="2" borderId="17" xfId="0" applyFont="1" applyFill="1" applyBorder="1"/>
    <xf numFmtId="9" fontId="11" fillId="0" borderId="1" xfId="1" applyFont="1" applyBorder="1" applyAlignment="1" applyProtection="1">
      <alignment horizontal="center"/>
    </xf>
    <xf numFmtId="0" fontId="11" fillId="0" borderId="16" xfId="0" applyFont="1" applyBorder="1" applyAlignment="1">
      <alignment wrapText="1"/>
    </xf>
    <xf numFmtId="3" fontId="11" fillId="0" borderId="0" xfId="0" applyNumberFormat="1" applyFont="1" applyAlignment="1" applyProtection="1">
      <alignment wrapText="1"/>
      <protection locked="0"/>
    </xf>
    <xf numFmtId="3" fontId="11" fillId="0" borderId="16" xfId="0" applyNumberFormat="1" applyFont="1" applyBorder="1" applyAlignment="1" applyProtection="1">
      <alignment wrapText="1"/>
      <protection locked="0"/>
    </xf>
    <xf numFmtId="9" fontId="11" fillId="0" borderId="7" xfId="1" applyFont="1" applyBorder="1" applyAlignment="1" applyProtection="1">
      <alignment horizontal="center"/>
    </xf>
    <xf numFmtId="3" fontId="9" fillId="0" borderId="0" xfId="0" applyNumberFormat="1" applyFont="1"/>
    <xf numFmtId="0" fontId="16" fillId="0" borderId="0" xfId="0" applyFont="1"/>
    <xf numFmtId="3" fontId="11" fillId="0" borderId="0" xfId="0" applyNumberFormat="1" applyFont="1"/>
    <xf numFmtId="0" fontId="17" fillId="0" borderId="0" xfId="0" applyFont="1"/>
    <xf numFmtId="0" fontId="0" fillId="0" borderId="14" xfId="0" applyBorder="1" applyAlignment="1">
      <alignment horizontal="left"/>
    </xf>
    <xf numFmtId="0" fontId="11" fillId="0" borderId="16" xfId="0" applyFont="1" applyBorder="1"/>
    <xf numFmtId="0" fontId="5" fillId="0" borderId="16" xfId="0" applyFont="1" applyBorder="1"/>
    <xf numFmtId="0" fontId="25" fillId="0" borderId="0" xfId="0" applyFont="1" applyAlignment="1">
      <alignment wrapText="1"/>
    </xf>
    <xf numFmtId="3" fontId="11" fillId="0" borderId="14" xfId="0" applyNumberFormat="1" applyFont="1" applyBorder="1"/>
    <xf numFmtId="3" fontId="11" fillId="0" borderId="0" xfId="0" applyNumberFormat="1" applyFont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16" xfId="0" applyNumberFormat="1" applyFont="1" applyBorder="1"/>
    <xf numFmtId="0" fontId="11" fillId="0" borderId="0" xfId="0" applyFont="1" applyAlignment="1">
      <alignment horizontal="left"/>
    </xf>
    <xf numFmtId="0" fontId="4" fillId="0" borderId="20" xfId="0" applyFont="1" applyBorder="1"/>
    <xf numFmtId="0" fontId="4" fillId="0" borderId="1" xfId="0" applyFont="1" applyBorder="1"/>
    <xf numFmtId="0" fontId="4" fillId="0" borderId="21" xfId="0" applyFont="1" applyBorder="1"/>
    <xf numFmtId="0" fontId="4" fillId="0" borderId="0" xfId="0" applyFont="1"/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28" xfId="0" applyFont="1" applyBorder="1"/>
    <xf numFmtId="0" fontId="11" fillId="0" borderId="7" xfId="0" applyFont="1" applyBorder="1"/>
    <xf numFmtId="0" fontId="11" fillId="0" borderId="6" xfId="0" applyFont="1" applyBorder="1"/>
    <xf numFmtId="0" fontId="4" fillId="0" borderId="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left" wrapText="1"/>
    </xf>
    <xf numFmtId="0" fontId="15" fillId="0" borderId="27" xfId="0" applyFont="1" applyBorder="1" applyAlignment="1">
      <alignment horizontal="left" wrapText="1"/>
    </xf>
    <xf numFmtId="0" fontId="15" fillId="0" borderId="42" xfId="0" applyFont="1" applyBorder="1" applyAlignment="1">
      <alignment horizontal="left" wrapText="1"/>
    </xf>
    <xf numFmtId="0" fontId="4" fillId="0" borderId="2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6" fillId="0" borderId="6" xfId="0" quotePrefix="1" applyFont="1" applyBorder="1"/>
    <xf numFmtId="0" fontId="16" fillId="0" borderId="7" xfId="0" applyFont="1" applyBorder="1"/>
    <xf numFmtId="0" fontId="16" fillId="0" borderId="19" xfId="0" applyFont="1" applyBorder="1"/>
    <xf numFmtId="0" fontId="16" fillId="0" borderId="17" xfId="0" quotePrefix="1" applyFont="1" applyBorder="1"/>
    <xf numFmtId="0" fontId="16" fillId="0" borderId="5" xfId="0" applyFont="1" applyBorder="1"/>
    <xf numFmtId="0" fontId="16" fillId="0" borderId="6" xfId="0" applyFont="1" applyBorder="1"/>
    <xf numFmtId="3" fontId="9" fillId="0" borderId="6" xfId="0" applyNumberFormat="1" applyFont="1" applyBorder="1" applyProtection="1">
      <protection locked="0"/>
    </xf>
    <xf numFmtId="3" fontId="9" fillId="0" borderId="7" xfId="0" applyNumberFormat="1" applyFont="1" applyBorder="1" applyProtection="1">
      <protection locked="0"/>
    </xf>
    <xf numFmtId="3" fontId="9" fillId="0" borderId="19" xfId="0" applyNumberFormat="1" applyFont="1" applyBorder="1" applyProtection="1">
      <protection locked="0"/>
    </xf>
    <xf numFmtId="9" fontId="11" fillId="0" borderId="7" xfId="1" applyFont="1" applyBorder="1" applyAlignment="1" applyProtection="1">
      <alignment horizontal="center"/>
    </xf>
    <xf numFmtId="0" fontId="5" fillId="0" borderId="17" xfId="0" quotePrefix="1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16" fillId="0" borderId="28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7" fillId="0" borderId="6" xfId="0" quotePrefix="1" applyFont="1" applyBorder="1"/>
    <xf numFmtId="0" fontId="17" fillId="0" borderId="7" xfId="0" applyFont="1" applyBorder="1"/>
    <xf numFmtId="0" fontId="17" fillId="0" borderId="19" xfId="0" applyFont="1" applyBorder="1"/>
    <xf numFmtId="3" fontId="11" fillId="0" borderId="5" xfId="0" applyNumberFormat="1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3" fontId="11" fillId="0" borderId="6" xfId="0" applyNumberFormat="1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Protection="1">
      <protection locked="0"/>
    </xf>
    <xf numFmtId="0" fontId="10" fillId="0" borderId="5" xfId="0" applyFont="1" applyBorder="1" applyProtection="1">
      <protection locked="0"/>
    </xf>
    <xf numFmtId="3" fontId="9" fillId="0" borderId="28" xfId="0" applyNumberFormat="1" applyFont="1" applyBorder="1" applyProtection="1">
      <protection locked="0"/>
    </xf>
    <xf numFmtId="3" fontId="9" fillId="0" borderId="23" xfId="0" applyNumberFormat="1" applyFont="1" applyBorder="1" applyProtection="1">
      <protection locked="0"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11" fillId="0" borderId="6" xfId="0" applyNumberFormat="1" applyFont="1" applyBorder="1" applyProtection="1">
      <protection locked="0"/>
    </xf>
    <xf numFmtId="3" fontId="11" fillId="0" borderId="7" xfId="0" applyNumberFormat="1" applyFont="1" applyBorder="1" applyProtection="1">
      <protection locked="0"/>
    </xf>
    <xf numFmtId="3" fontId="11" fillId="0" borderId="19" xfId="0" applyNumberFormat="1" applyFont="1" applyBorder="1" applyProtection="1">
      <protection locked="0"/>
    </xf>
    <xf numFmtId="0" fontId="11" fillId="0" borderId="28" xfId="0" applyFont="1" applyBorder="1" applyAlignment="1">
      <alignment wrapText="1"/>
    </xf>
    <xf numFmtId="0" fontId="11" fillId="0" borderId="7" xfId="0" applyFont="1" applyBorder="1"/>
    <xf numFmtId="0" fontId="11" fillId="0" borderId="7" xfId="0" applyFont="1" applyBorder="1" applyAlignment="1">
      <alignment wrapText="1"/>
    </xf>
    <xf numFmtId="0" fontId="11" fillId="0" borderId="14" xfId="0" applyFont="1" applyBorder="1"/>
    <xf numFmtId="0" fontId="11" fillId="0" borderId="0" xfId="0" applyFont="1"/>
    <xf numFmtId="0" fontId="17" fillId="0" borderId="17" xfId="0" quotePrefix="1" applyFont="1" applyBorder="1"/>
    <xf numFmtId="0" fontId="17" fillId="0" borderId="5" xfId="0" applyFont="1" applyBorder="1"/>
    <xf numFmtId="0" fontId="4" fillId="0" borderId="14" xfId="0" applyFont="1" applyBorder="1" applyAlignment="1">
      <alignment horizontal="center" wrapText="1"/>
    </xf>
    <xf numFmtId="3" fontId="9" fillId="0" borderId="31" xfId="0" applyNumberFormat="1" applyFont="1" applyBorder="1" applyProtection="1">
      <protection locked="0"/>
    </xf>
    <xf numFmtId="3" fontId="9" fillId="0" borderId="32" xfId="0" applyNumberFormat="1" applyFont="1" applyBorder="1" applyProtection="1">
      <protection locked="0"/>
    </xf>
    <xf numFmtId="3" fontId="9" fillId="0" borderId="33" xfId="0" applyNumberFormat="1" applyFont="1" applyBorder="1" applyProtection="1">
      <protection locked="0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4" fillId="0" borderId="10" xfId="0" applyNumberFormat="1" applyFont="1" applyBorder="1"/>
    <xf numFmtId="3" fontId="4" fillId="0" borderId="9" xfId="0" applyNumberFormat="1" applyFont="1" applyBorder="1"/>
    <xf numFmtId="0" fontId="2" fillId="0" borderId="22" xfId="0" applyFont="1" applyBorder="1"/>
    <xf numFmtId="0" fontId="2" fillId="0" borderId="3" xfId="0" applyFont="1" applyBorder="1"/>
    <xf numFmtId="0" fontId="5" fillId="3" borderId="34" xfId="0" quotePrefix="1" applyFont="1" applyFill="1" applyBorder="1"/>
    <xf numFmtId="0" fontId="5" fillId="3" borderId="35" xfId="0" applyFont="1" applyFill="1" applyBorder="1"/>
    <xf numFmtId="0" fontId="5" fillId="3" borderId="36" xfId="0" applyFont="1" applyFill="1" applyBorder="1"/>
    <xf numFmtId="0" fontId="11" fillId="0" borderId="20" xfId="0" applyFont="1" applyBorder="1"/>
    <xf numFmtId="0" fontId="11" fillId="0" borderId="1" xfId="0" applyFont="1" applyBorder="1"/>
    <xf numFmtId="0" fontId="11" fillId="0" borderId="28" xfId="0" applyFont="1" applyBorder="1"/>
    <xf numFmtId="3" fontId="9" fillId="0" borderId="29" xfId="0" applyNumberFormat="1" applyFont="1" applyBorder="1" applyProtection="1">
      <protection locked="0"/>
    </xf>
    <xf numFmtId="3" fontId="9" fillId="0" borderId="30" xfId="0" applyNumberFormat="1" applyFont="1" applyBorder="1" applyProtection="1">
      <protection locked="0"/>
    </xf>
    <xf numFmtId="3" fontId="11" fillId="0" borderId="20" xfId="0" applyNumberFormat="1" applyFont="1" applyBorder="1" applyAlignment="1" applyProtection="1">
      <alignment horizontal="left" vertical="top"/>
      <protection locked="0"/>
    </xf>
    <xf numFmtId="3" fontId="11" fillId="0" borderId="1" xfId="0" applyNumberFormat="1" applyFont="1" applyBorder="1" applyAlignment="1" applyProtection="1">
      <alignment horizontal="left" vertical="top"/>
      <protection locked="0"/>
    </xf>
    <xf numFmtId="3" fontId="11" fillId="0" borderId="21" xfId="0" applyNumberFormat="1" applyFont="1" applyBorder="1" applyAlignment="1" applyProtection="1">
      <alignment horizontal="left" vertical="top"/>
      <protection locked="0"/>
    </xf>
    <xf numFmtId="3" fontId="11" fillId="0" borderId="14" xfId="0" applyNumberFormat="1" applyFont="1" applyBorder="1" applyAlignment="1" applyProtection="1">
      <alignment horizontal="left" vertical="top"/>
      <protection locked="0"/>
    </xf>
    <xf numFmtId="3" fontId="11" fillId="0" borderId="0" xfId="0" applyNumberFormat="1" applyFont="1" applyAlignment="1" applyProtection="1">
      <alignment horizontal="left" vertical="top"/>
      <protection locked="0"/>
    </xf>
    <xf numFmtId="3" fontId="11" fillId="0" borderId="16" xfId="0" applyNumberFormat="1" applyFont="1" applyBorder="1" applyAlignment="1" applyProtection="1">
      <alignment horizontal="left" vertical="top"/>
      <protection locked="0"/>
    </xf>
    <xf numFmtId="3" fontId="11" fillId="0" borderId="37" xfId="0" applyNumberFormat="1" applyFont="1" applyBorder="1" applyAlignment="1" applyProtection="1">
      <alignment horizontal="left" vertical="top"/>
      <protection locked="0"/>
    </xf>
    <xf numFmtId="3" fontId="11" fillId="0" borderId="38" xfId="0" applyNumberFormat="1" applyFont="1" applyBorder="1" applyAlignment="1" applyProtection="1">
      <alignment horizontal="left" vertical="top"/>
      <protection locked="0"/>
    </xf>
    <xf numFmtId="3" fontId="11" fillId="0" borderId="39" xfId="0" applyNumberFormat="1" applyFont="1" applyBorder="1" applyAlignment="1" applyProtection="1">
      <alignment horizontal="left" vertical="top"/>
      <protection locked="0"/>
    </xf>
    <xf numFmtId="0" fontId="11" fillId="0" borderId="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3" fontId="4" fillId="0" borderId="10" xfId="0" applyNumberFormat="1" applyFont="1" applyBorder="1" applyAlignment="1" applyProtection="1">
      <alignment horizontal="left"/>
      <protection locked="0"/>
    </xf>
    <xf numFmtId="3" fontId="4" fillId="0" borderId="9" xfId="0" applyNumberFormat="1" applyFont="1" applyBorder="1" applyAlignment="1" applyProtection="1">
      <alignment horizontal="left"/>
      <protection locked="0"/>
    </xf>
    <xf numFmtId="0" fontId="2" fillId="0" borderId="2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3" borderId="14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16" xfId="0" applyFont="1" applyFill="1" applyBorder="1" applyAlignment="1">
      <alignment horizontal="left"/>
    </xf>
  </cellXfs>
  <cellStyles count="4">
    <cellStyle name="Bra" xfId="2" builtinId="26"/>
    <cellStyle name="Neutral" xfId="3" builtinId="28"/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1533525</xdr:colOff>
          <xdr:row>54</xdr:row>
          <xdr:rowOff>66675</xdr:rowOff>
        </xdr:to>
        <xdr:sp macro="" textlink="">
          <xdr:nvSpPr>
            <xdr:cNvPr id="1157" name="Object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zoomScaleNormal="100" zoomScaleSheetLayoutView="100" workbookViewId="0">
      <selection activeCell="A4" sqref="A4"/>
    </sheetView>
  </sheetViews>
  <sheetFormatPr defaultRowHeight="12.75" x14ac:dyDescent="0.2"/>
  <cols>
    <col min="1" max="1" width="62.85546875" customWidth="1"/>
    <col min="2" max="3" width="17.7109375" style="2" customWidth="1"/>
    <col min="4" max="4" width="52.5703125" bestFit="1" customWidth="1"/>
    <col min="5" max="7" width="0" hidden="1" customWidth="1"/>
    <col min="8" max="8" width="11.5703125" hidden="1" customWidth="1"/>
    <col min="9" max="13" width="0" hidden="1" customWidth="1"/>
  </cols>
  <sheetData>
    <row r="1" spans="1:10" s="6" customFormat="1" ht="15" x14ac:dyDescent="0.25">
      <c r="A1" s="21" t="s">
        <v>0</v>
      </c>
      <c r="B1" s="95" t="s">
        <v>1</v>
      </c>
      <c r="C1" s="96"/>
      <c r="D1" s="9"/>
    </row>
    <row r="2" spans="1:10" ht="15" customHeight="1" x14ac:dyDescent="0.25">
      <c r="A2" s="22"/>
      <c r="B2" s="97"/>
      <c r="C2" s="98"/>
      <c r="D2" s="10"/>
      <c r="E2" s="10"/>
      <c r="F2" s="10"/>
      <c r="G2" s="10"/>
      <c r="H2" s="10"/>
      <c r="I2" s="10"/>
      <c r="J2" s="10"/>
    </row>
    <row r="3" spans="1:10" s="5" customFormat="1" ht="18" customHeight="1" x14ac:dyDescent="0.25">
      <c r="A3" s="23" t="s">
        <v>75</v>
      </c>
      <c r="B3" s="93">
        <v>2023</v>
      </c>
      <c r="C3" s="94">
        <v>2022</v>
      </c>
      <c r="D3" s="11"/>
      <c r="E3" s="49" t="s">
        <v>3</v>
      </c>
      <c r="F3" s="11"/>
      <c r="G3" s="11"/>
      <c r="H3" s="11"/>
      <c r="I3" s="11"/>
      <c r="J3" s="11"/>
    </row>
    <row r="4" spans="1:10" ht="21.75" customHeight="1" x14ac:dyDescent="0.25">
      <c r="A4" s="24" t="s">
        <v>71</v>
      </c>
      <c r="B4" s="47" t="s">
        <v>4</v>
      </c>
      <c r="C4" s="53" t="s">
        <v>4</v>
      </c>
      <c r="D4" s="10"/>
      <c r="E4" s="49" t="s">
        <v>5</v>
      </c>
      <c r="F4" s="10"/>
      <c r="G4" s="10"/>
      <c r="H4" s="10"/>
      <c r="I4" s="10"/>
      <c r="J4" s="10"/>
    </row>
    <row r="5" spans="1:10" ht="21" customHeight="1" x14ac:dyDescent="0.25">
      <c r="A5" s="25" t="s">
        <v>6</v>
      </c>
      <c r="B5" s="15"/>
      <c r="C5" s="54"/>
      <c r="D5" s="10"/>
      <c r="E5" s="49" t="s">
        <v>7</v>
      </c>
      <c r="F5" s="10"/>
      <c r="G5" s="10"/>
      <c r="H5" s="10"/>
      <c r="I5" s="10"/>
      <c r="J5" s="10"/>
    </row>
    <row r="6" spans="1:10" ht="16.5" customHeight="1" x14ac:dyDescent="0.25">
      <c r="A6" s="31" t="s">
        <v>8</v>
      </c>
      <c r="B6" s="15"/>
      <c r="C6" s="54"/>
      <c r="D6" s="10"/>
      <c r="E6" s="49" t="s">
        <v>9</v>
      </c>
      <c r="F6" s="10"/>
      <c r="G6" s="13"/>
      <c r="H6" s="10"/>
      <c r="I6" s="10"/>
      <c r="J6" s="10"/>
    </row>
    <row r="7" spans="1:10" ht="16.5" customHeight="1" x14ac:dyDescent="0.2">
      <c r="A7" s="26" t="s">
        <v>10</v>
      </c>
      <c r="B7" s="15"/>
      <c r="C7" s="54"/>
      <c r="D7" s="10"/>
      <c r="E7" s="10"/>
      <c r="F7" s="10"/>
      <c r="G7" s="10"/>
      <c r="H7" s="10"/>
      <c r="I7" s="10"/>
      <c r="J7" s="10"/>
    </row>
    <row r="8" spans="1:10" ht="16.5" customHeight="1" x14ac:dyDescent="0.2">
      <c r="A8" s="26" t="s">
        <v>11</v>
      </c>
      <c r="B8" s="15"/>
      <c r="C8" s="54"/>
      <c r="D8" s="10"/>
      <c r="E8" s="10"/>
      <c r="F8" s="10"/>
      <c r="G8" s="10"/>
      <c r="H8" s="10"/>
      <c r="I8" s="10"/>
      <c r="J8" s="10"/>
    </row>
    <row r="9" spans="1:10" ht="16.5" customHeight="1" x14ac:dyDescent="0.25">
      <c r="A9" s="30" t="s">
        <v>12</v>
      </c>
      <c r="B9" s="16">
        <f>SUM(B6:B8)</f>
        <v>0</v>
      </c>
      <c r="C9" s="55">
        <f>SUM(C6:C8)</f>
        <v>0</v>
      </c>
      <c r="D9" t="str">
        <f>IF(B2&gt;0,IF(B9=0,"Förklaring till saknad insamlingsintäkt ska lämnas",""),"")</f>
        <v/>
      </c>
      <c r="E9" s="49" t="s">
        <v>13</v>
      </c>
      <c r="F9" s="10"/>
      <c r="G9" s="10"/>
      <c r="H9" s="10"/>
      <c r="I9" s="10"/>
      <c r="J9" s="10"/>
    </row>
    <row r="10" spans="1:10" ht="20.25" customHeight="1" x14ac:dyDescent="0.25">
      <c r="A10" s="25" t="s">
        <v>14</v>
      </c>
      <c r="B10" s="15"/>
      <c r="C10" s="54"/>
      <c r="D10" s="10"/>
      <c r="E10" s="49" t="s">
        <v>15</v>
      </c>
      <c r="F10" s="10"/>
      <c r="G10" s="10"/>
      <c r="H10" s="10"/>
      <c r="I10" s="10"/>
      <c r="J10" s="10"/>
    </row>
    <row r="11" spans="1:10" ht="14.25" customHeight="1" x14ac:dyDescent="0.25">
      <c r="A11" s="26" t="s">
        <v>16</v>
      </c>
      <c r="B11" s="15"/>
      <c r="C11" s="54"/>
      <c r="D11" s="10"/>
      <c r="E11" s="49" t="s">
        <v>17</v>
      </c>
      <c r="F11" s="10"/>
      <c r="G11" s="10"/>
      <c r="H11" s="10"/>
      <c r="I11" s="10"/>
      <c r="J11" s="10"/>
    </row>
    <row r="12" spans="1:10" ht="17.25" customHeight="1" x14ac:dyDescent="0.25">
      <c r="A12" s="26" t="s">
        <v>18</v>
      </c>
      <c r="B12" s="15"/>
      <c r="C12" s="54"/>
      <c r="D12" s="10"/>
      <c r="E12" s="50" t="s">
        <v>19</v>
      </c>
      <c r="F12" s="10"/>
      <c r="G12" s="10"/>
      <c r="H12" s="10"/>
      <c r="I12" s="10"/>
      <c r="J12" s="10"/>
    </row>
    <row r="13" spans="1:10" s="5" customFormat="1" ht="17.25" customHeight="1" x14ac:dyDescent="0.25">
      <c r="A13" s="27" t="s">
        <v>20</v>
      </c>
      <c r="B13" s="17"/>
      <c r="C13" s="56"/>
      <c r="D13" s="11"/>
      <c r="E13" s="49" t="s">
        <v>21</v>
      </c>
      <c r="F13" s="11"/>
      <c r="G13" s="11"/>
      <c r="H13" s="11"/>
      <c r="I13" s="11"/>
      <c r="J13" s="11"/>
    </row>
    <row r="14" spans="1:10" s="5" customFormat="1" ht="17.25" customHeight="1" x14ac:dyDescent="0.25">
      <c r="A14" s="27" t="s">
        <v>22</v>
      </c>
      <c r="B14" s="17"/>
      <c r="C14" s="56"/>
      <c r="D14" s="11"/>
      <c r="E14" s="49" t="s">
        <v>23</v>
      </c>
      <c r="F14" s="11"/>
      <c r="G14" s="11"/>
      <c r="H14" s="11"/>
      <c r="I14" s="11"/>
      <c r="J14" s="11"/>
    </row>
    <row r="15" spans="1:10" ht="18" customHeight="1" x14ac:dyDescent="0.25">
      <c r="A15" s="26" t="s">
        <v>24</v>
      </c>
      <c r="B15" s="15"/>
      <c r="C15" s="54"/>
      <c r="D15" s="10"/>
      <c r="E15" s="52" t="s">
        <v>25</v>
      </c>
    </row>
    <row r="16" spans="1:10" ht="19.5" customHeight="1" x14ac:dyDescent="0.25">
      <c r="A16" s="30" t="s">
        <v>26</v>
      </c>
      <c r="B16" s="16">
        <f>SUM(B11+B12+B15)</f>
        <v>0</v>
      </c>
      <c r="C16" s="55">
        <f>SUM(C11+C12+C15)</f>
        <v>0</v>
      </c>
      <c r="D16" s="62"/>
      <c r="E16" s="49"/>
    </row>
    <row r="17" spans="1:8" ht="18.75" customHeight="1" x14ac:dyDescent="0.2">
      <c r="A17" s="26" t="s">
        <v>27</v>
      </c>
      <c r="B17" s="15"/>
      <c r="C17" s="54"/>
      <c r="D17" t="str">
        <f>IF(B17&gt;(0.05*B18),"Förklaring till poster ingående i R 130 ska lämnas","")</f>
        <v/>
      </c>
    </row>
    <row r="18" spans="1:8" s="6" customFormat="1" ht="19.5" customHeight="1" x14ac:dyDescent="0.25">
      <c r="A18" s="63" t="s">
        <v>28</v>
      </c>
      <c r="B18" s="18">
        <f>B9+B16+B17</f>
        <v>0</v>
      </c>
      <c r="C18" s="57">
        <f>C9+C16+C17</f>
        <v>0</v>
      </c>
      <c r="D18" s="9"/>
    </row>
    <row r="19" spans="1:8" ht="6" customHeight="1" x14ac:dyDescent="0.2">
      <c r="A19" s="26"/>
      <c r="B19" s="15"/>
      <c r="C19" s="54"/>
      <c r="D19" s="10"/>
    </row>
    <row r="20" spans="1:8" s="3" customFormat="1" ht="15" customHeight="1" x14ac:dyDescent="0.25">
      <c r="A20" s="25" t="s">
        <v>29</v>
      </c>
      <c r="B20" s="19"/>
      <c r="C20" s="58"/>
      <c r="D20" s="12"/>
    </row>
    <row r="21" spans="1:8" s="5" customFormat="1" ht="17.25" customHeight="1" x14ac:dyDescent="0.2">
      <c r="A21" s="27" t="s">
        <v>30</v>
      </c>
      <c r="B21" s="17"/>
      <c r="C21" s="56"/>
      <c r="D21" s="11"/>
      <c r="H21" s="51"/>
    </row>
    <row r="22" spans="1:8" ht="6.75" customHeight="1" x14ac:dyDescent="0.2">
      <c r="A22" s="26"/>
      <c r="B22" s="15"/>
      <c r="C22" s="54"/>
      <c r="D22" s="10"/>
    </row>
    <row r="23" spans="1:8" ht="15" customHeight="1" x14ac:dyDescent="0.25">
      <c r="A23" s="25" t="s">
        <v>31</v>
      </c>
      <c r="B23" s="15"/>
      <c r="C23" s="54"/>
      <c r="D23" s="10"/>
    </row>
    <row r="24" spans="1:8" ht="16.5" customHeight="1" x14ac:dyDescent="0.2">
      <c r="A24" s="26" t="s">
        <v>32</v>
      </c>
      <c r="B24" s="15"/>
      <c r="C24" s="54"/>
      <c r="D24" t="str">
        <f>IF(B24&gt;B7,"Förklaring till negativt resultat ska lämnas","")</f>
        <v/>
      </c>
    </row>
    <row r="25" spans="1:8" s="1" customFormat="1" ht="16.5" customHeight="1" x14ac:dyDescent="0.2">
      <c r="A25" s="26" t="s">
        <v>33</v>
      </c>
      <c r="B25" s="15"/>
      <c r="C25" s="54"/>
      <c r="D25" t="str">
        <f>IF(B25&gt;(0.6*B8),"Förklaring till höga kostnader gåvobevis ska lämnas","")</f>
        <v/>
      </c>
      <c r="E25" s="29"/>
      <c r="F25" s="29"/>
      <c r="G25" s="29"/>
      <c r="H25" s="29"/>
    </row>
    <row r="26" spans="1:8" ht="16.5" customHeight="1" x14ac:dyDescent="0.2">
      <c r="A26" s="26" t="s">
        <v>34</v>
      </c>
      <c r="B26" s="15"/>
      <c r="C26" s="54"/>
      <c r="D26" s="10"/>
    </row>
    <row r="27" spans="1:8" ht="16.5" customHeight="1" x14ac:dyDescent="0.25">
      <c r="A27" s="25" t="s">
        <v>35</v>
      </c>
      <c r="B27" s="16">
        <f>SUM(B24:B26)</f>
        <v>0</v>
      </c>
      <c r="C27" s="55">
        <f>SUM(C24:C26)</f>
        <v>0</v>
      </c>
      <c r="D27" t="str">
        <f>IF((B27-B24)&gt;(B9-B7),"Förklaring till höga insamlingskostnader ska lämnas","")</f>
        <v/>
      </c>
    </row>
    <row r="28" spans="1:8" ht="4.5" customHeight="1" x14ac:dyDescent="0.25">
      <c r="A28" s="25"/>
      <c r="B28" s="19"/>
      <c r="C28" s="58"/>
      <c r="D28" s="10"/>
    </row>
    <row r="29" spans="1:8" ht="16.5" customHeight="1" x14ac:dyDescent="0.2">
      <c r="A29" s="31" t="s">
        <v>36</v>
      </c>
      <c r="B29" s="15"/>
      <c r="C29" s="54"/>
      <c r="D29" s="10"/>
    </row>
    <row r="30" spans="1:8" s="3" customFormat="1" ht="17.25" customHeight="1" x14ac:dyDescent="0.25">
      <c r="A30" s="26" t="s">
        <v>37</v>
      </c>
      <c r="B30" s="19"/>
      <c r="C30" s="58"/>
      <c r="D30" s="12"/>
      <c r="E30" s="44"/>
    </row>
    <row r="31" spans="1:8" s="3" customFormat="1" ht="15.75" customHeight="1" x14ac:dyDescent="0.25">
      <c r="A31" s="25" t="s">
        <v>103</v>
      </c>
      <c r="B31" s="16">
        <f>B27+B29+B30</f>
        <v>0</v>
      </c>
      <c r="C31" s="55">
        <f>C27+C29+C30</f>
        <v>0</v>
      </c>
      <c r="D31" s="45"/>
    </row>
    <row r="32" spans="1:8" ht="5.25" customHeight="1" x14ac:dyDescent="0.2">
      <c r="A32" s="26"/>
      <c r="B32" s="15"/>
      <c r="C32" s="54"/>
      <c r="D32" s="10"/>
    </row>
    <row r="33" spans="1:4" ht="15" customHeight="1" x14ac:dyDescent="0.25">
      <c r="A33" s="25" t="s">
        <v>38</v>
      </c>
      <c r="B33" s="15"/>
      <c r="C33" s="54"/>
      <c r="D33" s="10"/>
    </row>
    <row r="34" spans="1:4" ht="15.75" customHeight="1" x14ac:dyDescent="0.2">
      <c r="A34" s="26" t="s">
        <v>72</v>
      </c>
      <c r="B34" s="15"/>
      <c r="C34" s="54"/>
      <c r="D34" s="10"/>
    </row>
    <row r="35" spans="1:4" ht="15.75" customHeight="1" x14ac:dyDescent="0.2">
      <c r="A35" s="26" t="s">
        <v>39</v>
      </c>
      <c r="B35" s="15"/>
      <c r="C35" s="54"/>
      <c r="D35" s="10"/>
    </row>
    <row r="36" spans="1:4" ht="15.75" customHeight="1" x14ac:dyDescent="0.25">
      <c r="A36" s="25" t="s">
        <v>40</v>
      </c>
      <c r="B36" s="16">
        <f>B34+B35</f>
        <v>0</v>
      </c>
      <c r="C36" s="55">
        <f>C34+C35</f>
        <v>0</v>
      </c>
      <c r="D36" s="10"/>
    </row>
    <row r="37" spans="1:4" ht="5.25" customHeight="1" x14ac:dyDescent="0.2">
      <c r="A37" s="26"/>
      <c r="B37" s="15"/>
      <c r="C37" s="54"/>
      <c r="D37" s="10"/>
    </row>
    <row r="38" spans="1:4" ht="15" x14ac:dyDescent="0.25">
      <c r="A38" s="25" t="s">
        <v>41</v>
      </c>
      <c r="B38" s="16">
        <f>SUM(B18-B20-B27-B29-B30+B36)</f>
        <v>0</v>
      </c>
      <c r="C38" s="55">
        <f>SUM(C18-C20-C27-C29-C30+C36)</f>
        <v>0</v>
      </c>
      <c r="D38" s="10"/>
    </row>
    <row r="39" spans="1:4" ht="4.5" customHeight="1" x14ac:dyDescent="0.2">
      <c r="A39" s="26"/>
      <c r="B39" s="15"/>
      <c r="C39" s="54"/>
      <c r="D39" s="10"/>
    </row>
    <row r="40" spans="1:4" ht="15" x14ac:dyDescent="0.25">
      <c r="A40" s="25" t="s">
        <v>42</v>
      </c>
      <c r="B40" s="19"/>
      <c r="C40" s="58"/>
      <c r="D40" s="10"/>
    </row>
    <row r="41" spans="1:4" ht="5.25" customHeight="1" x14ac:dyDescent="0.2">
      <c r="A41" s="26"/>
      <c r="B41" s="15"/>
      <c r="C41" s="54"/>
      <c r="D41" s="10"/>
    </row>
    <row r="42" spans="1:4" s="6" customFormat="1" ht="19.5" customHeight="1" x14ac:dyDescent="0.25">
      <c r="A42" s="28" t="s">
        <v>43</v>
      </c>
      <c r="B42" s="18">
        <f>SUM(B38-B40)</f>
        <v>0</v>
      </c>
      <c r="C42" s="57">
        <f>SUM(C38-C40)</f>
        <v>0</v>
      </c>
      <c r="D42" s="9"/>
    </row>
    <row r="43" spans="1:4" ht="4.5" customHeight="1" x14ac:dyDescent="0.2">
      <c r="A43" s="26"/>
      <c r="B43" s="20"/>
      <c r="C43" s="59"/>
      <c r="D43" s="10"/>
    </row>
    <row r="44" spans="1:4" s="5" customFormat="1" ht="15" x14ac:dyDescent="0.25">
      <c r="A44" s="23" t="s">
        <v>2</v>
      </c>
      <c r="B44" s="93">
        <v>2023</v>
      </c>
      <c r="C44" s="94">
        <v>2022</v>
      </c>
    </row>
    <row r="45" spans="1:4" ht="15.75" x14ac:dyDescent="0.25">
      <c r="A45" s="24" t="s">
        <v>44</v>
      </c>
      <c r="B45" s="48" t="s">
        <v>4</v>
      </c>
      <c r="C45" s="60" t="s">
        <v>4</v>
      </c>
    </row>
    <row r="46" spans="1:4" ht="18" customHeight="1" x14ac:dyDescent="0.25">
      <c r="A46" s="25" t="s">
        <v>45</v>
      </c>
      <c r="B46" s="15"/>
      <c r="C46" s="54"/>
    </row>
    <row r="47" spans="1:4" ht="18" customHeight="1" x14ac:dyDescent="0.25">
      <c r="A47" s="25" t="s">
        <v>46</v>
      </c>
      <c r="B47" s="15"/>
      <c r="C47" s="54"/>
      <c r="D47" s="29"/>
    </row>
    <row r="48" spans="1:4" ht="18" customHeight="1" x14ac:dyDescent="0.25">
      <c r="A48" s="25" t="s">
        <v>47</v>
      </c>
      <c r="B48" s="15"/>
      <c r="C48" s="54"/>
    </row>
    <row r="49" spans="1:3" ht="16.149999999999999" customHeight="1" x14ac:dyDescent="0.25">
      <c r="A49" s="25" t="s">
        <v>48</v>
      </c>
      <c r="B49" s="15"/>
      <c r="C49" s="54"/>
    </row>
    <row r="50" spans="1:3" ht="15" customHeight="1" x14ac:dyDescent="0.25">
      <c r="A50" s="102" t="str">
        <f>IF(B46-B47-B48-B49=0," ","OBS! Diff mellan tillgångar och summa skulder &amp; eget kapital!")</f>
        <v xml:space="preserve"> </v>
      </c>
      <c r="B50" s="103"/>
      <c r="C50" s="104"/>
    </row>
    <row r="51" spans="1:3" ht="34.5" customHeight="1" thickBot="1" x14ac:dyDescent="0.25">
      <c r="A51" s="99" t="s">
        <v>102</v>
      </c>
      <c r="B51" s="100"/>
      <c r="C51" s="101"/>
    </row>
    <row r="53" spans="1:3" ht="17.25" customHeight="1" x14ac:dyDescent="0.2"/>
    <row r="54" spans="1:3" ht="18.75" customHeight="1" x14ac:dyDescent="0.2"/>
    <row r="56" spans="1:3" x14ac:dyDescent="0.2">
      <c r="B56" s="61"/>
    </row>
  </sheetData>
  <sheetProtection algorithmName="SHA-512" hashValue="B4mnQBzZsUa2+HPTq6zrl6MttPzi0eB1++CnPJw3K4JZNoL4Op5Q6OHTMKq42yoMsQMDB8DNt6aPVVfiueykXw==" saltValue="dIhKj+mWmIktIG8RWf2rLQ==" spinCount="100000" sheet="1" scenarios="1"/>
  <mergeCells count="4">
    <mergeCell ref="B1:C1"/>
    <mergeCell ref="B2:C2"/>
    <mergeCell ref="A51:C51"/>
    <mergeCell ref="A50:C50"/>
  </mergeCells>
  <phoneticPr fontId="8" type="noConversion"/>
  <pageMargins left="0.6692913385826772" right="0.39370078740157483" top="0.82677165354330717" bottom="0.62992125984251968" header="0.47244094488188981" footer="0.27559055118110237"/>
  <pageSetup paperSize="9" scale="91" orientation="portrait" r:id="rId1"/>
  <headerFooter alignWithMargins="0">
    <oddHeader xml:space="preserve">&amp;L&amp;"Arial,Fet"&amp;11 &amp;C&amp;"Arial,Fet"&amp;12RESULTAT OCH BALANSRÄKNING
&amp;RSvensk Insamlingskontroll&amp;"Arial,Fet"&amp;12
</oddHeader>
    <oddFooter>&amp;F</oddFooter>
  </headerFooter>
  <drawing r:id="rId2"/>
  <legacyDrawing r:id="rId3"/>
  <oleObjects>
    <mc:AlternateContent xmlns:mc="http://schemas.openxmlformats.org/markup-compatibility/2006">
      <mc:Choice Requires="x14">
        <oleObject progId="Packager Shell Object" shapeId="1157" r:id="rId4">
          <objectPr defaultSize="0" r:id="rId5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1533525</xdr:colOff>
                <xdr:row>54</xdr:row>
                <xdr:rowOff>66675</xdr:rowOff>
              </to>
            </anchor>
          </objectPr>
        </oleObject>
      </mc:Choice>
      <mc:Fallback>
        <oleObject progId="Packager Shell Object" shapeId="115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showGridLines="0" zoomScaleNormal="100" zoomScaleSheetLayoutView="80" workbookViewId="0">
      <selection activeCell="C16" sqref="C16:D16"/>
    </sheetView>
  </sheetViews>
  <sheetFormatPr defaultColWidth="9.140625" defaultRowHeight="12.75" x14ac:dyDescent="0.2"/>
  <cols>
    <col min="1" max="1" width="6.140625" customWidth="1"/>
    <col min="2" max="2" width="72.5703125" customWidth="1"/>
    <col min="3" max="3" width="11.85546875" customWidth="1"/>
    <col min="4" max="4" width="11.5703125" customWidth="1"/>
    <col min="5" max="5" width="10" style="8" customWidth="1"/>
    <col min="6" max="6" width="48.140625" style="8" customWidth="1"/>
    <col min="7" max="7" width="71.5703125" hidden="1" customWidth="1"/>
    <col min="11" max="11" width="12" customWidth="1"/>
  </cols>
  <sheetData>
    <row r="1" spans="1:14" s="7" customFormat="1" ht="15" customHeight="1" x14ac:dyDescent="0.25">
      <c r="A1" s="157" t="s">
        <v>87</v>
      </c>
      <c r="B1" s="158"/>
      <c r="C1" s="151" t="s">
        <v>1</v>
      </c>
      <c r="D1" s="152"/>
      <c r="E1" s="153"/>
      <c r="F1" s="147" t="s">
        <v>86</v>
      </c>
    </row>
    <row r="2" spans="1:14" s="4" customFormat="1" ht="15" customHeight="1" x14ac:dyDescent="0.25">
      <c r="A2" s="159">
        <f>'RR &amp; BR'!A2</f>
        <v>0</v>
      </c>
      <c r="B2" s="160"/>
      <c r="C2" s="154">
        <f>'RR &amp; BR'!B2</f>
        <v>0</v>
      </c>
      <c r="D2" s="155"/>
      <c r="E2" s="156"/>
      <c r="F2" s="147"/>
    </row>
    <row r="3" spans="1:14" ht="18" customHeight="1" x14ac:dyDescent="0.25">
      <c r="A3" s="84" t="s">
        <v>49</v>
      </c>
      <c r="B3" s="85"/>
      <c r="C3" s="85">
        <v>2023</v>
      </c>
      <c r="D3" s="85">
        <v>2022</v>
      </c>
      <c r="E3" s="86"/>
      <c r="F3" s="87"/>
      <c r="G3" s="6"/>
    </row>
    <row r="4" spans="1:14" ht="33.75" customHeight="1" x14ac:dyDescent="0.2">
      <c r="A4" s="164" t="s">
        <v>50</v>
      </c>
      <c r="B4" s="165"/>
      <c r="C4" s="64">
        <f>IFERROR(SUM('RR &amp; BR'!B31-'RR &amp; BR'!B24)/('RR &amp; BR'!B18-'RR &amp; BR'!B24+'RR &amp; BR'!B34),0)</f>
        <v>0</v>
      </c>
      <c r="D4" s="64">
        <f>IFERROR(SUM('RR &amp; BR'!C31-'RR &amp; BR'!C24)/('RR &amp; BR'!C18-'RR &amp; BR'!C24+'RR &amp; BR'!C34),0)</f>
        <v>0</v>
      </c>
      <c r="E4" s="88" t="str">
        <f>IF(C4&gt;0.2499,"NOT","")</f>
        <v/>
      </c>
      <c r="F4" s="76" t="str">
        <f>IF(E4="NOT",G4,"")</f>
        <v/>
      </c>
      <c r="G4" s="76" t="s">
        <v>88</v>
      </c>
      <c r="H4" s="6"/>
      <c r="I4" s="6"/>
      <c r="N4" s="29"/>
    </row>
    <row r="5" spans="1:14" ht="33.75" customHeight="1" x14ac:dyDescent="0.2">
      <c r="A5" s="90" t="s">
        <v>76</v>
      </c>
      <c r="B5" s="91"/>
      <c r="C5" s="114" t="str">
        <f>IF(AND(C4&gt;0.2499,D4&gt;0.2499),"JA","NEJ")</f>
        <v>NEJ</v>
      </c>
      <c r="D5" s="114"/>
      <c r="E5" s="89"/>
      <c r="F5" s="76" t="str">
        <f t="shared" ref="F5:F13" si="0">IF(E5="NOT",G5,"")</f>
        <v/>
      </c>
      <c r="G5" s="76" t="s">
        <v>89</v>
      </c>
      <c r="H5" s="6"/>
      <c r="I5" s="6"/>
      <c r="N5" s="29"/>
    </row>
    <row r="6" spans="1:14" ht="33.75" customHeight="1" x14ac:dyDescent="0.2">
      <c r="A6" s="166" t="s">
        <v>51</v>
      </c>
      <c r="B6" s="141"/>
      <c r="C6" s="68">
        <f>IFERROR(SUM('RR &amp; BR'!B25+'RR &amp; BR'!B26)/('RR &amp; BR'!B9-'RR &amp; BR'!B24),0)</f>
        <v>0</v>
      </c>
      <c r="D6" s="68">
        <f>IFERROR(SUM('RR &amp; BR'!C25+'RR &amp; BR'!C26)/('RR &amp; BR'!C9-'RR &amp; BR'!C24),0)</f>
        <v>0</v>
      </c>
      <c r="E6" s="89" t="str">
        <f>IF(C6&gt;0.2499,"NOT","")</f>
        <v/>
      </c>
      <c r="F6" s="76" t="str">
        <f t="shared" si="0"/>
        <v/>
      </c>
      <c r="G6" s="76" t="s">
        <v>90</v>
      </c>
      <c r="N6" s="29"/>
    </row>
    <row r="7" spans="1:14" ht="33.75" customHeight="1" x14ac:dyDescent="0.2">
      <c r="A7" s="14" t="s">
        <v>52</v>
      </c>
      <c r="B7" s="92"/>
      <c r="C7" s="68">
        <f>IFERROR(SUM('RR &amp; BR'!B30)/('RR &amp; BR'!B18-'RR &amp; BR'!B24+'RR &amp; BR'!B34),0)</f>
        <v>0</v>
      </c>
      <c r="D7" s="68">
        <f>IFERROR(SUM('RR &amp; BR'!C30)/('RR &amp; BR'!C18-'RR &amp; BR'!C24+'RR &amp; BR'!C34),0)</f>
        <v>0</v>
      </c>
      <c r="E7" s="89" t="str">
        <f>IF(C7&gt;0.1499,"NOT","")</f>
        <v/>
      </c>
      <c r="F7" s="76" t="str">
        <f t="shared" si="0"/>
        <v/>
      </c>
      <c r="G7" s="76" t="s">
        <v>91</v>
      </c>
    </row>
    <row r="8" spans="1:14" ht="33.75" customHeight="1" x14ac:dyDescent="0.2">
      <c r="A8" s="166" t="s">
        <v>53</v>
      </c>
      <c r="B8" s="141"/>
      <c r="C8" s="68">
        <f>IFERROR(SUM('RR &amp; BR'!B20/('RR &amp; BR'!B18-'RR &amp; BR'!B24+'RR &amp; BR'!B34)),0)</f>
        <v>0</v>
      </c>
      <c r="D8" s="68">
        <f>IFERROR(SUM('RR &amp; BR'!C20/('RR &amp; BR'!C18-'RR &amp; BR'!C24+'RR &amp; BR'!C34)),0)</f>
        <v>0</v>
      </c>
      <c r="E8" s="89" t="str">
        <f>IF(C8&lt;0.75,"NOT","")</f>
        <v>NOT</v>
      </c>
      <c r="F8" s="76" t="str">
        <f>IF(E8="NOT",G8,"")</f>
        <v>Antagandet är att intäkterna skall användas till ändamålet, om ändamålskostnaderna understiger 75% av intäkterna ska det förklaras varför.</v>
      </c>
      <c r="G8" s="76" t="s">
        <v>92</v>
      </c>
    </row>
    <row r="9" spans="1:14" ht="33.75" customHeight="1" x14ac:dyDescent="0.2">
      <c r="A9" s="90" t="s">
        <v>77</v>
      </c>
      <c r="B9" s="91"/>
      <c r="C9" s="114" t="str">
        <f>IF(AND(C8&lt;0.75,D8&lt;0.75),"JA","NEJ")</f>
        <v>JA</v>
      </c>
      <c r="D9" s="114"/>
      <c r="E9" s="89" t="str">
        <f>IF(C9="JA","NOT","")</f>
        <v>NOT</v>
      </c>
      <c r="F9" s="76" t="str">
        <f>IF(E9="NOT",G9,"")</f>
        <v>Om nyckeltalet understiger 75% två år i rad ska det även inkluderas en åtgärdsplan för hur detta ska åtgärdas framgent.</v>
      </c>
      <c r="G9" s="76" t="s">
        <v>93</v>
      </c>
    </row>
    <row r="10" spans="1:14" ht="33.75" customHeight="1" x14ac:dyDescent="0.2">
      <c r="A10" s="140" t="s">
        <v>78</v>
      </c>
      <c r="B10" s="142"/>
      <c r="C10" s="68">
        <f>IFERROR('RR &amp; BR'!B29/('RR &amp; BR'!B11+'RR &amp; BR'!B12+'RR &amp; BR'!B15),0)</f>
        <v>0</v>
      </c>
      <c r="D10" s="68">
        <f>IFERROR('RR &amp; BR'!C29/('RR &amp; BR'!C11+'RR &amp; BR'!C12+'RR &amp; BR'!C15),0)</f>
        <v>0</v>
      </c>
      <c r="E10" s="89" t="str">
        <f>IF(C10&gt;0.099999999,"NOT","")</f>
        <v/>
      </c>
      <c r="F10" s="76" t="str">
        <f t="shared" si="0"/>
        <v/>
      </c>
      <c r="G10" s="76" t="s">
        <v>94</v>
      </c>
    </row>
    <row r="11" spans="1:14" ht="33.75" customHeight="1" x14ac:dyDescent="0.2">
      <c r="A11" s="166" t="s">
        <v>79</v>
      </c>
      <c r="B11" s="141"/>
      <c r="C11" s="68">
        <f>IFERROR('RR &amp; BR'!B48/('RR &amp; BR'!B20+'RR &amp; BR'!B31),0)</f>
        <v>0</v>
      </c>
      <c r="D11" s="68">
        <f>IFERROR('RR &amp; BR'!C48/('RR &amp; BR'!C20+'RR &amp; BR'!C31),0)</f>
        <v>0</v>
      </c>
      <c r="E11" s="89" t="str">
        <f>IF(OR(C11&gt;1.5,C11&lt;0.099999),"NOT","")</f>
        <v>NOT</v>
      </c>
      <c r="F11" s="76" t="str">
        <f t="shared" si="0"/>
        <v>Fritt EK bör vara tillräckligt stort för att säkra framtida drift men kapitalet skall även användas till ändamålet. Ett spann om 10-150% är i regel rimligt.</v>
      </c>
      <c r="G11" s="76" t="s">
        <v>95</v>
      </c>
    </row>
    <row r="12" spans="1:14" ht="33.75" customHeight="1" x14ac:dyDescent="0.2">
      <c r="A12" s="140" t="s">
        <v>97</v>
      </c>
      <c r="B12" s="141"/>
      <c r="C12" s="114">
        <f>IFERROR((('RR &amp; BR'!B18-'RR &amp; BR'!C18)/'RR &amp; BR'!C18),0)</f>
        <v>0</v>
      </c>
      <c r="D12" s="114"/>
      <c r="E12" s="89" t="str">
        <f>IF(OR(C12&gt;0.3,C12&lt;-0.3),"NOT","")</f>
        <v/>
      </c>
      <c r="F12" s="76" t="str">
        <f t="shared" si="0"/>
        <v/>
      </c>
      <c r="G12" s="76" t="s">
        <v>96</v>
      </c>
    </row>
    <row r="13" spans="1:14" ht="33.75" customHeight="1" x14ac:dyDescent="0.2">
      <c r="A13" s="140" t="s">
        <v>80</v>
      </c>
      <c r="B13" s="142"/>
      <c r="C13" s="114">
        <f>IFERROR((('RR &amp; BR'!B31-'RR &amp; BR'!C31)/'RR &amp; BR'!C31),0)</f>
        <v>0</v>
      </c>
      <c r="D13" s="114"/>
      <c r="E13" s="89" t="str">
        <f>IF(OR(C13&gt;0.3,C13&lt;-0.3),"NOT","")</f>
        <v/>
      </c>
      <c r="F13" s="76" t="str">
        <f t="shared" si="0"/>
        <v/>
      </c>
      <c r="G13" s="76" t="s">
        <v>98</v>
      </c>
      <c r="K13" s="29"/>
    </row>
    <row r="14" spans="1:14" ht="14.25" x14ac:dyDescent="0.2">
      <c r="A14" s="143"/>
      <c r="B14" s="144"/>
      <c r="C14" s="6"/>
      <c r="D14" s="6"/>
      <c r="E14" s="74"/>
      <c r="F14" s="6"/>
      <c r="I14" s="6"/>
    </row>
    <row r="15" spans="1:14" ht="17.25" customHeight="1" x14ac:dyDescent="0.25">
      <c r="A15" s="135" t="s">
        <v>54</v>
      </c>
      <c r="B15" s="136"/>
      <c r="C15" s="6"/>
      <c r="D15" s="6"/>
      <c r="E15" s="74"/>
      <c r="F15" s="6"/>
      <c r="I15" s="6"/>
    </row>
    <row r="16" spans="1:14" ht="21.75" customHeight="1" x14ac:dyDescent="0.2">
      <c r="A16" s="143" t="s">
        <v>73</v>
      </c>
      <c r="B16" s="144"/>
      <c r="C16" s="124"/>
      <c r="D16" s="124"/>
      <c r="E16" s="82"/>
      <c r="F16" s="71"/>
      <c r="G16" s="29"/>
    </row>
    <row r="17" spans="1:9" ht="9.75" customHeight="1" x14ac:dyDescent="0.2">
      <c r="A17" s="14"/>
      <c r="B17" s="6"/>
      <c r="C17" s="81"/>
      <c r="D17" s="81"/>
      <c r="E17" s="82"/>
      <c r="F17" s="71"/>
    </row>
    <row r="18" spans="1:9" ht="21.75" customHeight="1" x14ac:dyDescent="0.2">
      <c r="A18" s="133" t="s">
        <v>55</v>
      </c>
      <c r="B18" s="134"/>
      <c r="C18" s="80"/>
      <c r="D18" s="80"/>
      <c r="E18" s="74"/>
      <c r="F18" s="6"/>
      <c r="G18" s="29"/>
      <c r="I18" s="29"/>
    </row>
    <row r="19" spans="1:9" ht="21.75" customHeight="1" x14ac:dyDescent="0.2">
      <c r="A19" s="79"/>
      <c r="B19" s="83" t="s">
        <v>56</v>
      </c>
      <c r="C19" s="125"/>
      <c r="D19" s="126"/>
      <c r="E19" s="75" t="str">
        <f>IF(C19="NEJ","NOT","")</f>
        <v/>
      </c>
      <c r="F19" s="76" t="str">
        <f t="shared" ref="F19:F23" si="1">IF(E19="NOT",G19,"")</f>
        <v/>
      </c>
      <c r="G19" s="76" t="s">
        <v>99</v>
      </c>
      <c r="I19" s="29"/>
    </row>
    <row r="20" spans="1:9" ht="7.5" customHeight="1" x14ac:dyDescent="0.2">
      <c r="A20" s="79"/>
      <c r="B20" s="83"/>
      <c r="C20" s="80"/>
      <c r="D20" s="80"/>
      <c r="E20" s="75"/>
      <c r="F20" s="76"/>
      <c r="G20" s="76"/>
      <c r="I20" s="29"/>
    </row>
    <row r="21" spans="1:9" ht="21.75" customHeight="1" x14ac:dyDescent="0.2">
      <c r="A21" s="79"/>
      <c r="B21" s="83" t="s">
        <v>57</v>
      </c>
      <c r="C21" s="125"/>
      <c r="D21" s="126"/>
      <c r="E21" s="75" t="str">
        <f>IF(C21="NEJ","NOT","")</f>
        <v/>
      </c>
      <c r="F21" s="76" t="str">
        <f t="shared" si="1"/>
        <v/>
      </c>
      <c r="G21" s="76" t="s">
        <v>99</v>
      </c>
      <c r="I21" s="29"/>
    </row>
    <row r="22" spans="1:9" ht="5.25" customHeight="1" x14ac:dyDescent="0.2">
      <c r="A22" s="79"/>
      <c r="B22" s="83"/>
      <c r="C22" s="80"/>
      <c r="D22" s="80"/>
      <c r="E22" s="75"/>
      <c r="F22" s="76"/>
      <c r="G22" s="76"/>
      <c r="I22" s="29"/>
    </row>
    <row r="23" spans="1:9" ht="22.5" customHeight="1" x14ac:dyDescent="0.2">
      <c r="A23" s="77"/>
      <c r="B23" s="78" t="s">
        <v>58</v>
      </c>
      <c r="C23" s="127"/>
      <c r="D23" s="128"/>
      <c r="E23" s="75" t="str">
        <f>IF(C23="NEJ","NOT","")</f>
        <v/>
      </c>
      <c r="F23" s="76" t="str">
        <f t="shared" si="1"/>
        <v/>
      </c>
      <c r="G23" s="76" t="s">
        <v>99</v>
      </c>
    </row>
    <row r="24" spans="1:9" ht="14.25" x14ac:dyDescent="0.2">
      <c r="A24" s="73"/>
      <c r="B24" s="6"/>
      <c r="C24" s="6"/>
      <c r="D24" s="6"/>
      <c r="E24" s="74"/>
      <c r="F24" s="6"/>
    </row>
    <row r="25" spans="1:9" ht="21.75" customHeight="1" x14ac:dyDescent="0.2">
      <c r="A25" s="161" t="s">
        <v>59</v>
      </c>
      <c r="B25" s="162"/>
      <c r="C25" s="162"/>
      <c r="D25" s="162"/>
      <c r="E25" s="163"/>
      <c r="F25" s="3"/>
    </row>
    <row r="26" spans="1:9" s="29" customFormat="1" ht="21.75" customHeight="1" x14ac:dyDescent="0.2">
      <c r="A26" s="115" t="s">
        <v>84</v>
      </c>
      <c r="B26" s="116"/>
      <c r="C26" s="116"/>
      <c r="D26" s="116"/>
      <c r="E26" s="117"/>
      <c r="F26" s="3"/>
    </row>
    <row r="27" spans="1:9" s="29" customFormat="1" ht="21.75" customHeight="1" x14ac:dyDescent="0.2">
      <c r="A27" s="115" t="s">
        <v>83</v>
      </c>
      <c r="B27" s="116"/>
      <c r="C27" s="116"/>
      <c r="D27" s="116"/>
      <c r="E27" s="117"/>
      <c r="F27" s="3"/>
    </row>
    <row r="28" spans="1:9" s="29" customFormat="1" ht="21.75" customHeight="1" x14ac:dyDescent="0.2">
      <c r="A28" s="115" t="s">
        <v>85</v>
      </c>
      <c r="B28" s="116"/>
      <c r="C28" s="116"/>
      <c r="D28" s="116"/>
      <c r="E28" s="117"/>
      <c r="F28" s="3"/>
    </row>
    <row r="29" spans="1:9" s="29" customFormat="1" ht="27.75" customHeight="1" x14ac:dyDescent="0.25">
      <c r="A29" s="118" t="s">
        <v>82</v>
      </c>
      <c r="B29" s="119"/>
      <c r="C29" s="119"/>
      <c r="D29" s="119"/>
      <c r="E29" s="120"/>
      <c r="F29" s="70"/>
    </row>
    <row r="30" spans="1:9" ht="23.25" customHeight="1" x14ac:dyDescent="0.25">
      <c r="A30" s="108" t="s">
        <v>74</v>
      </c>
      <c r="B30" s="109"/>
      <c r="C30" s="110" t="s">
        <v>74</v>
      </c>
      <c r="D30" s="106"/>
      <c r="E30" s="107"/>
      <c r="F30" s="70"/>
      <c r="G30" s="29"/>
    </row>
    <row r="31" spans="1:9" ht="26.25" customHeight="1" x14ac:dyDescent="0.2">
      <c r="A31" s="131"/>
      <c r="B31" s="132"/>
      <c r="C31" s="111"/>
      <c r="D31" s="112"/>
      <c r="E31" s="113"/>
      <c r="F31" s="69"/>
    </row>
    <row r="32" spans="1:9" ht="20.25" customHeight="1" x14ac:dyDescent="0.25">
      <c r="A32" s="145" t="s">
        <v>81</v>
      </c>
      <c r="B32" s="146"/>
      <c r="C32" s="121" t="s">
        <v>60</v>
      </c>
      <c r="D32" s="122"/>
      <c r="E32" s="123"/>
      <c r="F32" s="72"/>
      <c r="G32" s="29"/>
    </row>
    <row r="33" spans="1:7" ht="28.5" customHeight="1" x14ac:dyDescent="0.2">
      <c r="A33" s="129"/>
      <c r="B33" s="130"/>
      <c r="C33" s="137"/>
      <c r="D33" s="138"/>
      <c r="E33" s="139"/>
      <c r="F33" s="71"/>
      <c r="G33" s="29"/>
    </row>
    <row r="34" spans="1:7" ht="18.75" customHeight="1" x14ac:dyDescent="0.25">
      <c r="A34" s="108" t="s">
        <v>100</v>
      </c>
      <c r="B34" s="109"/>
      <c r="C34" s="105" t="s">
        <v>101</v>
      </c>
      <c r="D34" s="106"/>
      <c r="E34" s="107"/>
      <c r="F34" s="70"/>
    </row>
    <row r="35" spans="1:7" ht="30.75" customHeight="1" thickBot="1" x14ac:dyDescent="0.25">
      <c r="A35" s="167"/>
      <c r="B35" s="168"/>
      <c r="C35" s="148"/>
      <c r="D35" s="149"/>
      <c r="E35" s="150"/>
      <c r="F35" s="69"/>
    </row>
    <row r="36" spans="1:7" ht="24.75" customHeight="1" x14ac:dyDescent="0.2"/>
  </sheetData>
  <sheetProtection algorithmName="SHA-512" hashValue="rFInMhH6CWykAheEnWuPUOtITHaabIWVQXw7pe17e7rdfaK6hh9Ca45K7h4Qtes76y/XKN65PoP5AY59Fw73ag==" saltValue="8Rje6mw1Oy7DJWGzJ0Swtw==" spinCount="100000" sheet="1" formatCells="0" formatColumns="0" formatRows="0" insertColumns="0" insertRows="0" insertHyperlinks="0" deleteColumns="0" deleteRows="0" selectLockedCells="1" sort="0" autoFilter="0" pivotTables="0"/>
  <mergeCells count="41">
    <mergeCell ref="F1:F2"/>
    <mergeCell ref="C35:E35"/>
    <mergeCell ref="C1:E1"/>
    <mergeCell ref="C2:E2"/>
    <mergeCell ref="A1:B1"/>
    <mergeCell ref="A2:B2"/>
    <mergeCell ref="A34:B34"/>
    <mergeCell ref="A26:E26"/>
    <mergeCell ref="A27:E27"/>
    <mergeCell ref="A25:E25"/>
    <mergeCell ref="A4:B4"/>
    <mergeCell ref="A6:B6"/>
    <mergeCell ref="A8:B8"/>
    <mergeCell ref="A10:B10"/>
    <mergeCell ref="A35:B35"/>
    <mergeCell ref="A11:B11"/>
    <mergeCell ref="A31:B31"/>
    <mergeCell ref="A18:B18"/>
    <mergeCell ref="A15:B15"/>
    <mergeCell ref="C33:E33"/>
    <mergeCell ref="A12:B12"/>
    <mergeCell ref="A13:B13"/>
    <mergeCell ref="A14:B14"/>
    <mergeCell ref="A16:B16"/>
    <mergeCell ref="A32:B32"/>
    <mergeCell ref="C34:E34"/>
    <mergeCell ref="A30:B30"/>
    <mergeCell ref="C30:E30"/>
    <mergeCell ref="C31:E31"/>
    <mergeCell ref="C5:D5"/>
    <mergeCell ref="C9:D9"/>
    <mergeCell ref="A28:E28"/>
    <mergeCell ref="A29:E29"/>
    <mergeCell ref="C32:E32"/>
    <mergeCell ref="C12:D12"/>
    <mergeCell ref="C13:D13"/>
    <mergeCell ref="C16:D16"/>
    <mergeCell ref="C19:D19"/>
    <mergeCell ref="C21:D21"/>
    <mergeCell ref="C23:D23"/>
    <mergeCell ref="A33:B33"/>
  </mergeCells>
  <phoneticPr fontId="8" type="noConversion"/>
  <pageMargins left="0.62992125984251968" right="0.27559055118110237" top="0.78740157480314965" bottom="0.27559055118110237" header="0.23622047244094491" footer="0.15748031496062992"/>
  <pageSetup paperSize="9" scale="85" orientation="portrait" r:id="rId1"/>
  <headerFooter alignWithMargins="0">
    <oddHeader xml:space="preserve">&amp;C&amp;"Arial,Fet"&amp;12NYCKELTAL&amp;RSvensk Insamlingskontroll
&amp;"Arial,Fet"&amp;12
</oddHeader>
    <oddFooter>&amp;C&amp;F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26764F-5BFF-4F79-888F-90B556B77B04}">
          <x14:formula1>
            <xm:f>'Ska gömmas'!$E$4:$E$5</xm:f>
          </x14:formula1>
          <xm:sqref>C16:D16 C19:D19 C21:D21 C23:D23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581BD-3FDB-4638-B094-95BA131B7AB9}">
  <dimension ref="A1:H36"/>
  <sheetViews>
    <sheetView zoomScaleNormal="100" zoomScaleSheetLayoutView="80" workbookViewId="0">
      <selection activeCell="A4" sqref="A4"/>
    </sheetView>
  </sheetViews>
  <sheetFormatPr defaultColWidth="9.140625" defaultRowHeight="12.75" x14ac:dyDescent="0.2"/>
  <cols>
    <col min="1" max="1" width="9.7109375" customWidth="1"/>
    <col min="2" max="2" width="75.42578125" customWidth="1"/>
    <col min="3" max="3" width="20" customWidth="1"/>
    <col min="4" max="4" width="11.5703125" customWidth="1"/>
    <col min="5" max="5" width="22.85546875" style="8" customWidth="1"/>
  </cols>
  <sheetData>
    <row r="1" spans="1:8" s="7" customFormat="1" ht="15" x14ac:dyDescent="0.25">
      <c r="A1" s="180" t="s">
        <v>0</v>
      </c>
      <c r="B1" s="181"/>
      <c r="C1" s="41" t="s">
        <v>1</v>
      </c>
      <c r="D1"/>
      <c r="E1"/>
    </row>
    <row r="2" spans="1:8" s="4" customFormat="1" ht="15" customHeight="1" x14ac:dyDescent="0.25">
      <c r="A2" s="182">
        <f>'RR &amp; BR'!A2</f>
        <v>0</v>
      </c>
      <c r="B2" s="183"/>
      <c r="C2" s="42">
        <f>'RR &amp; BR'!B2</f>
        <v>0</v>
      </c>
      <c r="D2"/>
      <c r="E2"/>
    </row>
    <row r="3" spans="1:8" ht="15" x14ac:dyDescent="0.25">
      <c r="A3" s="33" t="s">
        <v>61</v>
      </c>
      <c r="B3" s="34"/>
      <c r="C3" s="35"/>
      <c r="E3"/>
    </row>
    <row r="4" spans="1:8" ht="15" x14ac:dyDescent="0.25">
      <c r="A4" s="36" t="str">
        <f>IF(Nyckeltal!E4="NOT","NOT  1","")</f>
        <v/>
      </c>
      <c r="B4" s="39"/>
      <c r="C4" s="40"/>
      <c r="E4"/>
      <c r="H4" s="6"/>
    </row>
    <row r="5" spans="1:8" ht="15" x14ac:dyDescent="0.25">
      <c r="A5" s="36" t="str">
        <f>IF(Nyckeltal!E5="NOT","NOT  1.1","")</f>
        <v/>
      </c>
      <c r="B5" s="39"/>
      <c r="C5" s="40"/>
      <c r="E5"/>
      <c r="H5" s="6"/>
    </row>
    <row r="6" spans="1:8" ht="15" x14ac:dyDescent="0.25">
      <c r="A6" s="36" t="str">
        <f>IF(Nyckeltal!E6="NOT","NOT  2","")</f>
        <v/>
      </c>
      <c r="B6" s="37"/>
      <c r="C6" s="38"/>
      <c r="E6"/>
      <c r="H6" s="6"/>
    </row>
    <row r="7" spans="1:8" ht="15" x14ac:dyDescent="0.25">
      <c r="A7" s="36" t="str">
        <f>IF(Nyckeltal!E7="NOT","NOT  3","")</f>
        <v/>
      </c>
      <c r="B7" s="32"/>
      <c r="C7" s="38"/>
      <c r="E7"/>
      <c r="H7" s="6"/>
    </row>
    <row r="8" spans="1:8" ht="15" x14ac:dyDescent="0.25">
      <c r="A8" s="36" t="str">
        <f>IF(Nyckeltal!E8="NOT","NOT  4","")</f>
        <v>NOT  4</v>
      </c>
      <c r="B8" s="37"/>
      <c r="C8" s="38"/>
      <c r="E8"/>
      <c r="H8" s="6"/>
    </row>
    <row r="9" spans="1:8" ht="15" x14ac:dyDescent="0.25">
      <c r="A9" s="36" t="str">
        <f>IF(Nyckeltal!E9="NOT","NOT  4.1","")</f>
        <v>NOT  4.1</v>
      </c>
      <c r="B9" s="37"/>
      <c r="C9" s="38"/>
      <c r="E9"/>
      <c r="H9" s="6"/>
    </row>
    <row r="10" spans="1:8" ht="15" x14ac:dyDescent="0.25">
      <c r="A10" s="36" t="str">
        <f>IF(Nyckeltal!E10="NOT","NOT  5","")</f>
        <v/>
      </c>
      <c r="B10" s="37"/>
      <c r="C10" s="38"/>
      <c r="E10"/>
      <c r="H10" s="6"/>
    </row>
    <row r="11" spans="1:8" ht="15" x14ac:dyDescent="0.25">
      <c r="A11" s="36" t="str">
        <f>IF(Nyckeltal!E11="NOT","NOT  6","")</f>
        <v>NOT  6</v>
      </c>
      <c r="B11" s="37"/>
      <c r="C11" s="38"/>
      <c r="E11"/>
      <c r="H11" s="6"/>
    </row>
    <row r="12" spans="1:8" ht="15" x14ac:dyDescent="0.25">
      <c r="A12" s="36" t="str">
        <f>IF(Nyckeltal!E12="NOT","NOT  7","")</f>
        <v/>
      </c>
      <c r="B12" s="37"/>
      <c r="C12" s="38"/>
      <c r="E12"/>
      <c r="H12" s="6"/>
    </row>
    <row r="13" spans="1:8" ht="15" x14ac:dyDescent="0.25">
      <c r="A13" s="36" t="str">
        <f>IF(Nyckeltal!E13="NOT","NOT  8","")</f>
        <v/>
      </c>
      <c r="B13" s="37"/>
      <c r="C13" s="38"/>
      <c r="E13"/>
      <c r="H13" s="6"/>
    </row>
    <row r="14" spans="1:8" ht="42.75" customHeight="1" x14ac:dyDescent="0.25">
      <c r="A14" s="36" t="str">
        <f>IF(Nyckeltal!E19="NOT","a)","")</f>
        <v/>
      </c>
      <c r="B14" s="32"/>
      <c r="C14" s="65"/>
      <c r="E14" s="29"/>
      <c r="H14" s="6"/>
    </row>
    <row r="15" spans="1:8" ht="42" customHeight="1" x14ac:dyDescent="0.25">
      <c r="A15" s="36" t="str">
        <f>IF(Nyckeltal!E21="NOT","b)","")</f>
        <v/>
      </c>
      <c r="B15" s="66"/>
      <c r="C15" s="67"/>
      <c r="E15"/>
    </row>
    <row r="16" spans="1:8" ht="36" customHeight="1" x14ac:dyDescent="0.25">
      <c r="A16" s="36" t="str">
        <f>IF(Nyckeltal!E23="NOT","c)","")</f>
        <v/>
      </c>
      <c r="B16" s="32"/>
      <c r="C16" s="65"/>
      <c r="E16"/>
    </row>
    <row r="17" spans="1:5" ht="15" x14ac:dyDescent="0.25">
      <c r="A17" s="184" t="s">
        <v>62</v>
      </c>
      <c r="B17" s="185"/>
      <c r="C17" s="186"/>
      <c r="E17"/>
    </row>
    <row r="18" spans="1:5" ht="16.149999999999999" customHeight="1" x14ac:dyDescent="0.2">
      <c r="A18" s="14" t="s">
        <v>63</v>
      </c>
      <c r="B18" s="178" t="str">
        <f>IF(('RR &amp; BR'!B47+'RR &amp; BR'!B48)&lt;0,"Förklaring till negativt eget kapital","Ingen förklaring till eget kapital behövs")</f>
        <v>Ingen förklaring till eget kapital behövs</v>
      </c>
      <c r="C18" s="179"/>
      <c r="E18"/>
    </row>
    <row r="19" spans="1:5" ht="24" customHeight="1" x14ac:dyDescent="0.2">
      <c r="A19" s="169"/>
      <c r="B19" s="170"/>
      <c r="C19" s="171"/>
      <c r="E19"/>
    </row>
    <row r="20" spans="1:5" ht="36" customHeight="1" x14ac:dyDescent="0.2">
      <c r="A20" s="172"/>
      <c r="B20" s="173"/>
      <c r="C20" s="174"/>
      <c r="E20"/>
    </row>
    <row r="21" spans="1:5" ht="16.149999999999999" customHeight="1" x14ac:dyDescent="0.2">
      <c r="A21" s="172"/>
      <c r="B21" s="173"/>
      <c r="C21" s="174"/>
      <c r="E21"/>
    </row>
    <row r="22" spans="1:5" ht="24" customHeight="1" x14ac:dyDescent="0.2">
      <c r="A22" s="172"/>
      <c r="B22" s="173"/>
      <c r="C22" s="174"/>
      <c r="E22"/>
    </row>
    <row r="23" spans="1:5" ht="24" customHeight="1" x14ac:dyDescent="0.2">
      <c r="A23" s="172"/>
      <c r="B23" s="173"/>
      <c r="C23" s="174"/>
      <c r="E23"/>
    </row>
    <row r="24" spans="1:5" ht="14.25" customHeight="1" x14ac:dyDescent="0.2">
      <c r="A24" s="43"/>
      <c r="B24" s="178" t="s">
        <v>64</v>
      </c>
      <c r="C24" s="179"/>
      <c r="E24"/>
    </row>
    <row r="25" spans="1:5" ht="21.75" customHeight="1" x14ac:dyDescent="0.2">
      <c r="A25" s="169"/>
      <c r="B25" s="170"/>
      <c r="C25" s="171"/>
      <c r="E25"/>
    </row>
    <row r="26" spans="1:5" s="29" customFormat="1" ht="19.899999999999999" customHeight="1" x14ac:dyDescent="0.2">
      <c r="A26" s="172"/>
      <c r="B26" s="173"/>
      <c r="C26" s="174"/>
      <c r="D26"/>
      <c r="E26"/>
    </row>
    <row r="27" spans="1:5" s="29" customFormat="1" ht="19.899999999999999" customHeight="1" x14ac:dyDescent="0.2">
      <c r="A27" s="172"/>
      <c r="B27" s="173"/>
      <c r="C27" s="174"/>
      <c r="D27"/>
      <c r="E27"/>
    </row>
    <row r="28" spans="1:5" s="29" customFormat="1" ht="19.899999999999999" customHeight="1" x14ac:dyDescent="0.2">
      <c r="A28" s="172"/>
      <c r="B28" s="173"/>
      <c r="C28" s="174"/>
      <c r="D28"/>
      <c r="E28"/>
    </row>
    <row r="29" spans="1:5" ht="19.5" customHeight="1" x14ac:dyDescent="0.2">
      <c r="A29" s="172"/>
      <c r="B29" s="173"/>
      <c r="C29" s="174"/>
      <c r="E29"/>
    </row>
    <row r="30" spans="1:5" ht="20.25" customHeight="1" x14ac:dyDescent="0.2">
      <c r="A30" s="172"/>
      <c r="B30" s="173"/>
      <c r="C30" s="174"/>
      <c r="E30"/>
    </row>
    <row r="31" spans="1:5" ht="15.75" customHeight="1" x14ac:dyDescent="0.2">
      <c r="A31" s="172"/>
      <c r="B31" s="173"/>
      <c r="C31" s="174"/>
      <c r="E31"/>
    </row>
    <row r="32" spans="1:5" ht="25.5" customHeight="1" x14ac:dyDescent="0.2">
      <c r="A32" s="172"/>
      <c r="B32" s="173"/>
      <c r="C32" s="174"/>
      <c r="E32"/>
    </row>
    <row r="33" spans="1:5" ht="13.5" thickBot="1" x14ac:dyDescent="0.25">
      <c r="A33" s="175"/>
      <c r="B33" s="176"/>
      <c r="C33" s="177"/>
      <c r="E33"/>
    </row>
    <row r="34" spans="1:5" x14ac:dyDescent="0.2">
      <c r="E34"/>
    </row>
    <row r="35" spans="1:5" x14ac:dyDescent="0.2">
      <c r="E35"/>
    </row>
    <row r="36" spans="1:5" x14ac:dyDescent="0.2">
      <c r="E36"/>
    </row>
  </sheetData>
  <sheetProtection formatRows="0" insertRows="0"/>
  <mergeCells count="7">
    <mergeCell ref="A25:C33"/>
    <mergeCell ref="A19:C23"/>
    <mergeCell ref="B18:C18"/>
    <mergeCell ref="B24:C24"/>
    <mergeCell ref="A1:B1"/>
    <mergeCell ref="A2:B2"/>
    <mergeCell ref="A17:C17"/>
  </mergeCells>
  <pageMargins left="0.7" right="0.7" top="0.75" bottom="0.75" header="0.3" footer="0.3"/>
  <pageSetup scale="86" orientation="portrait" r:id="rId1"/>
  <headerFooter>
    <oddHeader>&amp;C&amp;"Arial,Fet"&amp;12NYCKELTAL&amp;RSvensk Insamlingskontroll</oddHeader>
  </headerFooter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A752-4464-4D5F-9FE5-840CA2861ED5}">
  <dimension ref="E4:E19"/>
  <sheetViews>
    <sheetView workbookViewId="0">
      <selection activeCell="E18" sqref="E18"/>
    </sheetView>
  </sheetViews>
  <sheetFormatPr defaultRowHeight="12.75" x14ac:dyDescent="0.2"/>
  <cols>
    <col min="5" max="5" width="13.140625" customWidth="1"/>
  </cols>
  <sheetData>
    <row r="4" spans="5:5" x14ac:dyDescent="0.2">
      <c r="E4" s="46" t="s">
        <v>65</v>
      </c>
    </row>
    <row r="5" spans="5:5" x14ac:dyDescent="0.2">
      <c r="E5" s="46" t="s">
        <v>66</v>
      </c>
    </row>
    <row r="8" spans="5:5" x14ac:dyDescent="0.2">
      <c r="E8" s="29" t="s">
        <v>65</v>
      </c>
    </row>
    <row r="9" spans="5:5" x14ac:dyDescent="0.2">
      <c r="E9" s="29" t="s">
        <v>67</v>
      </c>
    </row>
    <row r="10" spans="5:5" x14ac:dyDescent="0.2">
      <c r="E10" s="29" t="s">
        <v>68</v>
      </c>
    </row>
    <row r="18" spans="5:5" x14ac:dyDescent="0.2">
      <c r="E18" s="29" t="s">
        <v>69</v>
      </c>
    </row>
    <row r="19" spans="5:5" x14ac:dyDescent="0.2">
      <c r="E19" s="29" t="s">
        <v>70</v>
      </c>
    </row>
  </sheetData>
  <sheetProtection algorithmName="SHA-512" hashValue="x02RUbCw3Hr1Ty84jG5qPsOtVP7Lw4tKW4roCuGPg9aJdSzf9tuM6hT3fK7ezxdLE6FdeuZAnSI4Wa6hh5JZGA==" saltValue="gTZ/lTbHzBSTDz+LoOsEkw==" spinCount="100000" sheet="1" objects="1" scenarios="1"/>
  <dataValidations count="1">
    <dataValidation allowBlank="1" showInputMessage="1" showErrorMessage="1" promptTitle="Ja" sqref="E4:E5" xr:uid="{807FB586-6BD1-44BC-86C5-E4E162136AF5}"/>
  </dataValidations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44B07688FE044F9A24480DE377F85F" ma:contentTypeVersion="3" ma:contentTypeDescription="Create a new document." ma:contentTypeScope="" ma:versionID="07a25b34e454ad0a531186e9ea42b65f">
  <xsd:schema xmlns:xsd="http://www.w3.org/2001/XMLSchema" xmlns:xs="http://www.w3.org/2001/XMLSchema" xmlns:p="http://schemas.microsoft.com/office/2006/metadata/properties" xmlns:ns2="0d7d7c8e-8c8e-4fd7-9dd2-331260a39b71" targetNamespace="http://schemas.microsoft.com/office/2006/metadata/properties" ma:root="true" ma:fieldsID="a30e81ffb3ed06126ab6552b960123f1" ns2:_="">
    <xsd:import namespace="0d7d7c8e-8c8e-4fd7-9dd2-331260a39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d7c8e-8c8e-4fd7-9dd2-331260a39b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datasnipper xmlns="http://datasnipper" included="true" dataSnipperSheetDeleted="false" guid="9514a37a-6e8b-4552-ac74-139cd64a8b56" revision="3"/>
</file>

<file path=customXml/itemProps1.xml><?xml version="1.0" encoding="utf-8"?>
<ds:datastoreItem xmlns:ds="http://schemas.openxmlformats.org/officeDocument/2006/customXml" ds:itemID="{EC78F941-4311-4994-83A7-1A463C9F4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d7c8e-8c8e-4fd7-9dd2-331260a39b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079B0A-6EE5-4872-9F85-79C5262187A8}">
  <ds:schemaRefs>
    <ds:schemaRef ds:uri="http://schemas.microsoft.com/office/2006/metadata/properties"/>
    <ds:schemaRef ds:uri="0d7d7c8e-8c8e-4fd7-9dd2-331260a39b7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F090CA6-F480-4B65-9CF5-2043ABED27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262383A-048B-42C0-B671-1446160DAD61}">
  <ds:schemaRefs>
    <ds:schemaRef ds:uri="http://datasnipper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RR &amp; BR</vt:lpstr>
      <vt:lpstr>Nyckeltal</vt:lpstr>
      <vt:lpstr>Notförklaringar</vt:lpstr>
      <vt:lpstr>Ska gömmas</vt:lpstr>
      <vt:lpstr>Notförklaringar!Utskriftsområde</vt:lpstr>
      <vt:lpstr>Nyckeltal!Utskriftsområde</vt:lpstr>
      <vt:lpstr>'RR &amp; BR'!Utskriftsområde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Tano</dc:creator>
  <cp:keywords/>
  <dc:description/>
  <cp:lastModifiedBy>Tommy Jonsson</cp:lastModifiedBy>
  <cp:revision/>
  <cp:lastPrinted>2024-01-11T14:40:51Z</cp:lastPrinted>
  <dcterms:created xsi:type="dcterms:W3CDTF">2014-12-22T14:16:39Z</dcterms:created>
  <dcterms:modified xsi:type="dcterms:W3CDTF">2024-01-29T07:54:43Z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0x0101004C44B07688FE044F9A24480DE377F85F</vt:lpwstr>
  </property>
</Properties>
</file>